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michael/Desktop/"/>
    </mc:Choice>
  </mc:AlternateContent>
  <xr:revisionPtr revIDLastSave="0" documentId="13_ncr:1_{B2390645-8FCC-9D4F-B19E-35D26C155E73}" xr6:coauthVersionLast="45" xr6:coauthVersionMax="45" xr10:uidLastSave="{00000000-0000-0000-0000-000000000000}"/>
  <bookViews>
    <workbookView xWindow="13300" yWindow="460" windowWidth="15500" windowHeight="15940" activeTab="1" xr2:uid="{00000000-000D-0000-FFFF-FFFF00000000}"/>
  </bookViews>
  <sheets>
    <sheet name="客戶資料檔" sheetId="1" r:id="rId1"/>
    <sheet name="RFM客戶資料檔" sheetId="6" r:id="rId2"/>
    <sheet name="產品資料檔" sheetId="3" r:id="rId3"/>
    <sheet name="交易記錄檔" sheetId="2" r:id="rId4"/>
    <sheet name="交易編號檔" sheetId="4" r:id="rId5"/>
  </sheets>
  <externalReferences>
    <externalReference r:id="rId6"/>
  </externalReferences>
  <definedNames>
    <definedName name="_xlnm._FilterDatabase" localSheetId="1" hidden="1">RFM客戶資料檔!$A$1:$AG$201</definedName>
    <definedName name="_xlnm._FilterDatabase" localSheetId="3" hidden="1">交易記錄檔!$A$1:$F$3078</definedName>
    <definedName name="_xlnm._FilterDatabase" localSheetId="4" hidden="1">交易編號檔!$A$1:$D$1763</definedName>
    <definedName name="_xlnm._FilterDatabase" localSheetId="0" hidden="1">客戶資料檔!$A$1:$K$199</definedName>
    <definedName name="_xlchart.v1.0" hidden="1">客戶資料檔!$H$1:$H$2</definedName>
    <definedName name="_xlchart.v1.1" hidden="1">客戶資料檔!$I$1:$I$2</definedName>
    <definedName name="_xlchart.v1.10" hidden="1">客戶資料檔!$H$1:$H$2</definedName>
    <definedName name="_xlchart.v1.11" hidden="1">客戶資料檔!$I$1:$I$2</definedName>
    <definedName name="_xlchart.v1.2" hidden="1">客戶資料檔!$H$1:$H$2</definedName>
    <definedName name="_xlchart.v1.3" hidden="1">客戶資料檔!$I$1:$I$2</definedName>
    <definedName name="_xlchart.v1.4" hidden="1">客戶資料檔!$H$1:$H$2</definedName>
    <definedName name="_xlchart.v1.5" hidden="1">客戶資料檔!$I$1:$I$2</definedName>
    <definedName name="_xlchart.v1.6" hidden="1">客戶資料檔!$H$1:$H$2</definedName>
    <definedName name="_xlchart.v1.7" hidden="1">客戶資料檔!$I$1:$I$2</definedName>
    <definedName name="_xlchart.v1.8" hidden="1">客戶資料檔!$H$1:$H$2</definedName>
    <definedName name="_xlchart.v1.9" hidden="1">客戶資料檔!$I$1:$I$2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95" i="6" l="1"/>
  <c r="AE195" i="6" s="1"/>
  <c r="AB191" i="6"/>
  <c r="AE191" i="6" s="1"/>
  <c r="AB189" i="6"/>
  <c r="AE189" i="6" s="1"/>
  <c r="AB188" i="6"/>
  <c r="AE188" i="6" s="1"/>
  <c r="AB187" i="6"/>
  <c r="AE187" i="6" s="1"/>
  <c r="AB186" i="6"/>
  <c r="AE186" i="6" s="1"/>
  <c r="AB185" i="6"/>
  <c r="AE185" i="6" s="1"/>
  <c r="AB184" i="6"/>
  <c r="AE184" i="6" s="1"/>
  <c r="AB181" i="6"/>
  <c r="AE181" i="6" s="1"/>
  <c r="AB179" i="6"/>
  <c r="AE179" i="6" s="1"/>
  <c r="AB178" i="6"/>
  <c r="AE178" i="6" s="1"/>
  <c r="AB175" i="6"/>
  <c r="AE175" i="6" s="1"/>
  <c r="AB166" i="6"/>
  <c r="AE166" i="6" s="1"/>
  <c r="AB163" i="6"/>
  <c r="AE163" i="6" s="1"/>
  <c r="AB161" i="6"/>
  <c r="AE161" i="6" s="1"/>
  <c r="AB155" i="6"/>
  <c r="AE155" i="6" s="1"/>
  <c r="AB154" i="6"/>
  <c r="AE154" i="6" s="1"/>
  <c r="AB153" i="6"/>
  <c r="AE153" i="6" s="1"/>
  <c r="AB152" i="6"/>
  <c r="AE152" i="6" s="1"/>
  <c r="AB149" i="6"/>
  <c r="AE149" i="6" s="1"/>
  <c r="AB148" i="6"/>
  <c r="AE148" i="6" s="1"/>
  <c r="AB145" i="6"/>
  <c r="AE145" i="6" s="1"/>
  <c r="AB143" i="6"/>
  <c r="AE143" i="6" s="1"/>
  <c r="AB142" i="6"/>
  <c r="AE142" i="6" s="1"/>
  <c r="AB141" i="6"/>
  <c r="AE141" i="6" s="1"/>
  <c r="AB139" i="6"/>
  <c r="AE139" i="6" s="1"/>
  <c r="AB138" i="6"/>
  <c r="AE138" i="6" s="1"/>
  <c r="AB137" i="6"/>
  <c r="AE137" i="6" s="1"/>
  <c r="AB136" i="6"/>
  <c r="AE136" i="6" s="1"/>
  <c r="AB133" i="6"/>
  <c r="AE133" i="6" s="1"/>
  <c r="AB132" i="6"/>
  <c r="AE132" i="6" s="1"/>
  <c r="AB131" i="6"/>
  <c r="AE131" i="6" s="1"/>
  <c r="AB130" i="6"/>
  <c r="AE130" i="6" s="1"/>
  <c r="AB128" i="6"/>
  <c r="AE128" i="6" s="1"/>
  <c r="AB127" i="6"/>
  <c r="AE127" i="6" s="1"/>
  <c r="AB126" i="6"/>
  <c r="AE126" i="6" s="1"/>
  <c r="AB125" i="6"/>
  <c r="AE125" i="6" s="1"/>
  <c r="AB124" i="6"/>
  <c r="AE124" i="6" s="1"/>
  <c r="AB123" i="6"/>
  <c r="AE123" i="6" s="1"/>
  <c r="AB122" i="6"/>
  <c r="AE122" i="6" s="1"/>
  <c r="AB121" i="6"/>
  <c r="AE121" i="6" s="1"/>
  <c r="AB120" i="6"/>
  <c r="AE120" i="6" s="1"/>
  <c r="AB119" i="6"/>
  <c r="AE119" i="6" s="1"/>
  <c r="AB118" i="6"/>
  <c r="AE118" i="6" s="1"/>
  <c r="AB116" i="6"/>
  <c r="AE116" i="6" s="1"/>
  <c r="AB115" i="6"/>
  <c r="AE115" i="6" s="1"/>
  <c r="AB114" i="6"/>
  <c r="AE114" i="6" s="1"/>
  <c r="AB113" i="6"/>
  <c r="AE113" i="6" s="1"/>
  <c r="AB112" i="6"/>
  <c r="AE112" i="6" s="1"/>
  <c r="AB111" i="6"/>
  <c r="AE111" i="6" s="1"/>
  <c r="AB110" i="6"/>
  <c r="AE110" i="6" s="1"/>
  <c r="AB109" i="6"/>
  <c r="AE109" i="6" s="1"/>
  <c r="AB108" i="6"/>
  <c r="AE108" i="6" s="1"/>
  <c r="AB107" i="6"/>
  <c r="AE107" i="6" s="1"/>
  <c r="AB106" i="6"/>
  <c r="AE106" i="6" s="1"/>
  <c r="AB105" i="6"/>
  <c r="AE105" i="6" s="1"/>
  <c r="AB104" i="6"/>
  <c r="AE104" i="6" s="1"/>
  <c r="AB103" i="6"/>
  <c r="AE103" i="6" s="1"/>
  <c r="AB102" i="6"/>
  <c r="AE102" i="6" s="1"/>
  <c r="AB99" i="6"/>
  <c r="AE99" i="6" s="1"/>
  <c r="AB98" i="6"/>
  <c r="AE98" i="6" s="1"/>
  <c r="AB97" i="6"/>
  <c r="AE97" i="6" s="1"/>
  <c r="AB96" i="6"/>
  <c r="AE96" i="6" s="1"/>
  <c r="AB95" i="6"/>
  <c r="AE95" i="6" s="1"/>
  <c r="AB94" i="6"/>
  <c r="AE94" i="6" s="1"/>
  <c r="AB93" i="6"/>
  <c r="AE93" i="6" s="1"/>
  <c r="AB92" i="6"/>
  <c r="AE92" i="6" s="1"/>
  <c r="AB90" i="6"/>
  <c r="AE90" i="6" s="1"/>
  <c r="AB89" i="6"/>
  <c r="AE89" i="6" s="1"/>
  <c r="AB88" i="6"/>
  <c r="AE88" i="6" s="1"/>
  <c r="AB87" i="6"/>
  <c r="AE87" i="6" s="1"/>
  <c r="AB86" i="6"/>
  <c r="AE86" i="6" s="1"/>
  <c r="AB85" i="6"/>
  <c r="AE85" i="6" s="1"/>
  <c r="AB84" i="6"/>
  <c r="AE84" i="6" s="1"/>
  <c r="AB81" i="6"/>
  <c r="AE81" i="6" s="1"/>
  <c r="AB80" i="6"/>
  <c r="AE80" i="6" s="1"/>
  <c r="AB73" i="6"/>
  <c r="AE73" i="6" s="1"/>
  <c r="AB71" i="6"/>
  <c r="AE71" i="6" s="1"/>
  <c r="AB70" i="6"/>
  <c r="AE70" i="6" s="1"/>
  <c r="AB69" i="6"/>
  <c r="AE69" i="6" s="1"/>
  <c r="AB67" i="6"/>
  <c r="AE67" i="6" s="1"/>
  <c r="AB66" i="6"/>
  <c r="AE66" i="6" s="1"/>
  <c r="AB65" i="6"/>
  <c r="AE65" i="6" s="1"/>
  <c r="AB64" i="6"/>
  <c r="AE64" i="6" s="1"/>
  <c r="AB63" i="6"/>
  <c r="AE63" i="6" s="1"/>
  <c r="AB62" i="6"/>
  <c r="AE62" i="6" s="1"/>
  <c r="AB60" i="6"/>
  <c r="AE60" i="6" s="1"/>
  <c r="AB59" i="6"/>
  <c r="AE59" i="6" s="1"/>
  <c r="AB58" i="6"/>
  <c r="AE58" i="6" s="1"/>
  <c r="AB57" i="6"/>
  <c r="AE57" i="6" s="1"/>
  <c r="AB56" i="6"/>
  <c r="AE56" i="6" s="1"/>
  <c r="AB54" i="6"/>
  <c r="AE54" i="6" s="1"/>
  <c r="AB53" i="6"/>
  <c r="AE53" i="6" s="1"/>
  <c r="AB52" i="6"/>
  <c r="AE52" i="6" s="1"/>
  <c r="AB51" i="6"/>
  <c r="AE51" i="6" s="1"/>
  <c r="AB50" i="6"/>
  <c r="AE50" i="6" s="1"/>
  <c r="AB48" i="6"/>
  <c r="AE48" i="6" s="1"/>
  <c r="AB46" i="6"/>
  <c r="AE46" i="6" s="1"/>
  <c r="AB45" i="6"/>
  <c r="AE45" i="6" s="1"/>
  <c r="AB44" i="6"/>
  <c r="AE44" i="6" s="1"/>
  <c r="AB43" i="6"/>
  <c r="AE43" i="6" s="1"/>
  <c r="AB42" i="6"/>
  <c r="AE42" i="6" s="1"/>
  <c r="AB41" i="6"/>
  <c r="AE41" i="6" s="1"/>
  <c r="AB40" i="6"/>
  <c r="AE40" i="6" s="1"/>
  <c r="AB39" i="6"/>
  <c r="AE39" i="6" s="1"/>
  <c r="AB38" i="6"/>
  <c r="AE38" i="6" s="1"/>
  <c r="AB37" i="6"/>
  <c r="AE37" i="6" s="1"/>
  <c r="AB36" i="6"/>
  <c r="AE36" i="6" s="1"/>
  <c r="AB35" i="6"/>
  <c r="AE35" i="6" s="1"/>
  <c r="AB34" i="6"/>
  <c r="AE34" i="6" s="1"/>
  <c r="AB32" i="6"/>
  <c r="AE32" i="6" s="1"/>
  <c r="AB31" i="6"/>
  <c r="AE31" i="6" s="1"/>
  <c r="AB30" i="6"/>
  <c r="AE30" i="6" s="1"/>
  <c r="AB29" i="6"/>
  <c r="AE29" i="6" s="1"/>
  <c r="AB28" i="6"/>
  <c r="AE28" i="6" s="1"/>
  <c r="AB27" i="6"/>
  <c r="AE27" i="6" s="1"/>
  <c r="AB26" i="6"/>
  <c r="AE26" i="6" s="1"/>
  <c r="AB25" i="6"/>
  <c r="AE25" i="6" s="1"/>
  <c r="AB24" i="6"/>
  <c r="AE24" i="6" s="1"/>
  <c r="AB22" i="6"/>
  <c r="AE22" i="6" s="1"/>
  <c r="AB21" i="6"/>
  <c r="AE21" i="6" s="1"/>
  <c r="AB20" i="6"/>
  <c r="AE20" i="6" s="1"/>
  <c r="AB18" i="6"/>
  <c r="AE18" i="6" s="1"/>
  <c r="AB17" i="6"/>
  <c r="AE17" i="6" s="1"/>
  <c r="AB16" i="6"/>
  <c r="AE16" i="6" s="1"/>
  <c r="AB14" i="6"/>
  <c r="AE14" i="6" s="1"/>
  <c r="AB13" i="6"/>
  <c r="AE13" i="6" s="1"/>
  <c r="AB12" i="6"/>
  <c r="AE12" i="6" s="1"/>
  <c r="AB11" i="6"/>
  <c r="AE11" i="6" s="1"/>
  <c r="AB10" i="6"/>
  <c r="AE10" i="6" s="1"/>
  <c r="AB9" i="6"/>
  <c r="AE9" i="6" s="1"/>
  <c r="AB8" i="6"/>
  <c r="AE8" i="6" s="1"/>
  <c r="AB7" i="6"/>
  <c r="AE7" i="6" s="1"/>
  <c r="AB5" i="6"/>
  <c r="AE5" i="6" s="1"/>
  <c r="AB4" i="6"/>
  <c r="AE4" i="6" s="1"/>
  <c r="AB3" i="6"/>
  <c r="AE3" i="6" s="1"/>
  <c r="AB2" i="6"/>
  <c r="AE2" i="6" s="1"/>
  <c r="T195" i="6"/>
  <c r="W195" i="6" s="1"/>
  <c r="T191" i="6"/>
  <c r="W191" i="6" s="1"/>
  <c r="T189" i="6"/>
  <c r="W189" i="6" s="1"/>
  <c r="T188" i="6"/>
  <c r="W188" i="6" s="1"/>
  <c r="T187" i="6"/>
  <c r="W187" i="6" s="1"/>
  <c r="T186" i="6"/>
  <c r="W186" i="6" s="1"/>
  <c r="T185" i="6"/>
  <c r="W185" i="6" s="1"/>
  <c r="T184" i="6"/>
  <c r="W184" i="6" s="1"/>
  <c r="T181" i="6"/>
  <c r="W181" i="6" s="1"/>
  <c r="T179" i="6"/>
  <c r="W179" i="6" s="1"/>
  <c r="T178" i="6"/>
  <c r="W178" i="6" s="1"/>
  <c r="T175" i="6"/>
  <c r="W175" i="6" s="1"/>
  <c r="T166" i="6"/>
  <c r="W166" i="6" s="1"/>
  <c r="T163" i="6"/>
  <c r="W163" i="6" s="1"/>
  <c r="T161" i="6"/>
  <c r="W161" i="6" s="1"/>
  <c r="T155" i="6"/>
  <c r="W155" i="6" s="1"/>
  <c r="T154" i="6"/>
  <c r="W154" i="6" s="1"/>
  <c r="T153" i="6"/>
  <c r="W153" i="6" s="1"/>
  <c r="T152" i="6"/>
  <c r="W152" i="6" s="1"/>
  <c r="T149" i="6"/>
  <c r="W149" i="6" s="1"/>
  <c r="T148" i="6"/>
  <c r="W148" i="6" s="1"/>
  <c r="T145" i="6"/>
  <c r="W145" i="6" s="1"/>
  <c r="T143" i="6"/>
  <c r="W143" i="6" s="1"/>
  <c r="T142" i="6"/>
  <c r="W142" i="6" s="1"/>
  <c r="T141" i="6"/>
  <c r="W141" i="6" s="1"/>
  <c r="T139" i="6"/>
  <c r="W139" i="6" s="1"/>
  <c r="T138" i="6"/>
  <c r="W138" i="6" s="1"/>
  <c r="T137" i="6"/>
  <c r="W137" i="6" s="1"/>
  <c r="T136" i="6"/>
  <c r="W136" i="6" s="1"/>
  <c r="T133" i="6"/>
  <c r="W133" i="6" s="1"/>
  <c r="T132" i="6"/>
  <c r="W132" i="6" s="1"/>
  <c r="T131" i="6"/>
  <c r="W131" i="6" s="1"/>
  <c r="T130" i="6"/>
  <c r="W130" i="6" s="1"/>
  <c r="T128" i="6"/>
  <c r="W128" i="6" s="1"/>
  <c r="T127" i="6"/>
  <c r="W127" i="6" s="1"/>
  <c r="T126" i="6"/>
  <c r="W126" i="6" s="1"/>
  <c r="T125" i="6"/>
  <c r="W125" i="6" s="1"/>
  <c r="T124" i="6"/>
  <c r="W124" i="6" s="1"/>
  <c r="T123" i="6"/>
  <c r="W123" i="6" s="1"/>
  <c r="T122" i="6"/>
  <c r="W122" i="6" s="1"/>
  <c r="T121" i="6"/>
  <c r="W121" i="6" s="1"/>
  <c r="T120" i="6"/>
  <c r="W120" i="6" s="1"/>
  <c r="T119" i="6"/>
  <c r="W119" i="6" s="1"/>
  <c r="T118" i="6"/>
  <c r="W118" i="6" s="1"/>
  <c r="T116" i="6"/>
  <c r="W116" i="6" s="1"/>
  <c r="T115" i="6"/>
  <c r="W115" i="6" s="1"/>
  <c r="T114" i="6"/>
  <c r="W114" i="6" s="1"/>
  <c r="T113" i="6"/>
  <c r="W113" i="6" s="1"/>
  <c r="T112" i="6"/>
  <c r="W112" i="6" s="1"/>
  <c r="T111" i="6"/>
  <c r="W111" i="6" s="1"/>
  <c r="T110" i="6"/>
  <c r="W110" i="6" s="1"/>
  <c r="T109" i="6"/>
  <c r="W109" i="6" s="1"/>
  <c r="T108" i="6"/>
  <c r="W108" i="6" s="1"/>
  <c r="T107" i="6"/>
  <c r="W107" i="6" s="1"/>
  <c r="T106" i="6"/>
  <c r="W106" i="6" s="1"/>
  <c r="T105" i="6"/>
  <c r="W105" i="6" s="1"/>
  <c r="T104" i="6"/>
  <c r="W104" i="6" s="1"/>
  <c r="T103" i="6"/>
  <c r="W103" i="6" s="1"/>
  <c r="T102" i="6"/>
  <c r="W102" i="6" s="1"/>
  <c r="T99" i="6"/>
  <c r="W99" i="6" s="1"/>
  <c r="T98" i="6"/>
  <c r="W98" i="6" s="1"/>
  <c r="T97" i="6"/>
  <c r="W97" i="6" s="1"/>
  <c r="T96" i="6"/>
  <c r="W96" i="6" s="1"/>
  <c r="T95" i="6"/>
  <c r="W95" i="6" s="1"/>
  <c r="T94" i="6"/>
  <c r="W94" i="6" s="1"/>
  <c r="T93" i="6"/>
  <c r="W93" i="6" s="1"/>
  <c r="T92" i="6"/>
  <c r="W92" i="6" s="1"/>
  <c r="T90" i="6"/>
  <c r="W90" i="6" s="1"/>
  <c r="T89" i="6"/>
  <c r="W89" i="6" s="1"/>
  <c r="T88" i="6"/>
  <c r="W88" i="6" s="1"/>
  <c r="T87" i="6"/>
  <c r="W87" i="6" s="1"/>
  <c r="T86" i="6"/>
  <c r="W86" i="6" s="1"/>
  <c r="T85" i="6"/>
  <c r="W85" i="6" s="1"/>
  <c r="T84" i="6"/>
  <c r="W84" i="6" s="1"/>
  <c r="T81" i="6"/>
  <c r="W81" i="6" s="1"/>
  <c r="T80" i="6"/>
  <c r="W80" i="6" s="1"/>
  <c r="T73" i="6"/>
  <c r="W73" i="6" s="1"/>
  <c r="T71" i="6"/>
  <c r="W71" i="6" s="1"/>
  <c r="T70" i="6"/>
  <c r="W70" i="6" s="1"/>
  <c r="T69" i="6"/>
  <c r="W69" i="6" s="1"/>
  <c r="T67" i="6"/>
  <c r="W67" i="6" s="1"/>
  <c r="T66" i="6"/>
  <c r="W66" i="6" s="1"/>
  <c r="T65" i="6"/>
  <c r="W65" i="6" s="1"/>
  <c r="T64" i="6"/>
  <c r="W64" i="6" s="1"/>
  <c r="T63" i="6"/>
  <c r="W63" i="6" s="1"/>
  <c r="T62" i="6"/>
  <c r="W62" i="6" s="1"/>
  <c r="T60" i="6"/>
  <c r="W60" i="6" s="1"/>
  <c r="T59" i="6"/>
  <c r="W59" i="6" s="1"/>
  <c r="T58" i="6"/>
  <c r="W58" i="6" s="1"/>
  <c r="T57" i="6"/>
  <c r="W57" i="6" s="1"/>
  <c r="T56" i="6"/>
  <c r="W56" i="6" s="1"/>
  <c r="T54" i="6"/>
  <c r="W54" i="6" s="1"/>
  <c r="T53" i="6"/>
  <c r="W53" i="6" s="1"/>
  <c r="T52" i="6"/>
  <c r="W52" i="6" s="1"/>
  <c r="T51" i="6"/>
  <c r="W51" i="6" s="1"/>
  <c r="T50" i="6"/>
  <c r="W50" i="6" s="1"/>
  <c r="T48" i="6"/>
  <c r="W48" i="6" s="1"/>
  <c r="T46" i="6"/>
  <c r="W46" i="6" s="1"/>
  <c r="T45" i="6"/>
  <c r="W45" i="6" s="1"/>
  <c r="T44" i="6"/>
  <c r="W44" i="6" s="1"/>
  <c r="T43" i="6"/>
  <c r="W43" i="6" s="1"/>
  <c r="T42" i="6"/>
  <c r="W42" i="6" s="1"/>
  <c r="T41" i="6"/>
  <c r="W41" i="6" s="1"/>
  <c r="T40" i="6"/>
  <c r="W40" i="6" s="1"/>
  <c r="T39" i="6"/>
  <c r="W39" i="6" s="1"/>
  <c r="T38" i="6"/>
  <c r="W38" i="6" s="1"/>
  <c r="T37" i="6"/>
  <c r="W37" i="6" s="1"/>
  <c r="T36" i="6"/>
  <c r="W36" i="6" s="1"/>
  <c r="T35" i="6"/>
  <c r="W35" i="6" s="1"/>
  <c r="T34" i="6"/>
  <c r="W34" i="6" s="1"/>
  <c r="T32" i="6"/>
  <c r="W32" i="6" s="1"/>
  <c r="T31" i="6"/>
  <c r="W31" i="6" s="1"/>
  <c r="T30" i="6"/>
  <c r="W30" i="6" s="1"/>
  <c r="T29" i="6"/>
  <c r="W29" i="6" s="1"/>
  <c r="T28" i="6"/>
  <c r="W28" i="6" s="1"/>
  <c r="T27" i="6"/>
  <c r="W27" i="6" s="1"/>
  <c r="T26" i="6"/>
  <c r="W26" i="6" s="1"/>
  <c r="T25" i="6"/>
  <c r="W25" i="6" s="1"/>
  <c r="T24" i="6"/>
  <c r="W24" i="6" s="1"/>
  <c r="T22" i="6"/>
  <c r="W22" i="6" s="1"/>
  <c r="T21" i="6"/>
  <c r="W21" i="6" s="1"/>
  <c r="T20" i="6"/>
  <c r="W20" i="6" s="1"/>
  <c r="T18" i="6"/>
  <c r="W18" i="6" s="1"/>
  <c r="T17" i="6"/>
  <c r="W17" i="6" s="1"/>
  <c r="T16" i="6"/>
  <c r="W16" i="6" s="1"/>
  <c r="T14" i="6"/>
  <c r="W14" i="6" s="1"/>
  <c r="T13" i="6"/>
  <c r="W13" i="6" s="1"/>
  <c r="T12" i="6"/>
  <c r="W12" i="6" s="1"/>
  <c r="T11" i="6"/>
  <c r="W11" i="6" s="1"/>
  <c r="T10" i="6"/>
  <c r="W10" i="6" s="1"/>
  <c r="T9" i="6"/>
  <c r="W9" i="6" s="1"/>
  <c r="T8" i="6"/>
  <c r="W8" i="6" s="1"/>
  <c r="T7" i="6"/>
  <c r="W7" i="6" s="1"/>
  <c r="T5" i="6"/>
  <c r="W5" i="6" s="1"/>
  <c r="T4" i="6"/>
  <c r="W4" i="6" s="1"/>
  <c r="T3" i="6"/>
  <c r="W3" i="6" s="1"/>
  <c r="T2" i="6"/>
  <c r="W2" i="6" s="1"/>
  <c r="H2" i="6"/>
  <c r="K2" i="6" s="1"/>
  <c r="S195" i="6"/>
  <c r="V195" i="6" s="1"/>
  <c r="S191" i="6"/>
  <c r="V191" i="6" s="1"/>
  <c r="S189" i="6"/>
  <c r="V189" i="6" s="1"/>
  <c r="S188" i="6"/>
  <c r="V188" i="6" s="1"/>
  <c r="S187" i="6"/>
  <c r="V187" i="6" s="1"/>
  <c r="S186" i="6"/>
  <c r="V186" i="6" s="1"/>
  <c r="S185" i="6"/>
  <c r="V185" i="6" s="1"/>
  <c r="S184" i="6"/>
  <c r="V184" i="6" s="1"/>
  <c r="S181" i="6"/>
  <c r="V181" i="6" s="1"/>
  <c r="S179" i="6"/>
  <c r="V179" i="6" s="1"/>
  <c r="S178" i="6"/>
  <c r="V178" i="6" s="1"/>
  <c r="S175" i="6"/>
  <c r="V175" i="6" s="1"/>
  <c r="S166" i="6"/>
  <c r="V166" i="6" s="1"/>
  <c r="S163" i="6"/>
  <c r="V163" i="6" s="1"/>
  <c r="S161" i="6"/>
  <c r="V161" i="6" s="1"/>
  <c r="S155" i="6"/>
  <c r="V155" i="6" s="1"/>
  <c r="S154" i="6"/>
  <c r="V154" i="6" s="1"/>
  <c r="S153" i="6"/>
  <c r="V153" i="6" s="1"/>
  <c r="S152" i="6"/>
  <c r="V152" i="6" s="1"/>
  <c r="S149" i="6"/>
  <c r="V149" i="6" s="1"/>
  <c r="S148" i="6"/>
  <c r="V148" i="6" s="1"/>
  <c r="S145" i="6"/>
  <c r="V145" i="6" s="1"/>
  <c r="S143" i="6"/>
  <c r="V143" i="6" s="1"/>
  <c r="S142" i="6"/>
  <c r="V142" i="6" s="1"/>
  <c r="S141" i="6"/>
  <c r="V141" i="6" s="1"/>
  <c r="S139" i="6"/>
  <c r="V139" i="6" s="1"/>
  <c r="S138" i="6"/>
  <c r="V138" i="6" s="1"/>
  <c r="S137" i="6"/>
  <c r="V137" i="6" s="1"/>
  <c r="S136" i="6"/>
  <c r="V136" i="6" s="1"/>
  <c r="S133" i="6"/>
  <c r="V133" i="6" s="1"/>
  <c r="S132" i="6"/>
  <c r="V132" i="6" s="1"/>
  <c r="S131" i="6"/>
  <c r="V131" i="6" s="1"/>
  <c r="S130" i="6"/>
  <c r="V130" i="6" s="1"/>
  <c r="S128" i="6"/>
  <c r="V128" i="6" s="1"/>
  <c r="S127" i="6"/>
  <c r="V127" i="6" s="1"/>
  <c r="S126" i="6"/>
  <c r="V126" i="6" s="1"/>
  <c r="S125" i="6"/>
  <c r="V125" i="6" s="1"/>
  <c r="S124" i="6"/>
  <c r="V124" i="6" s="1"/>
  <c r="S123" i="6"/>
  <c r="V123" i="6" s="1"/>
  <c r="S122" i="6"/>
  <c r="V122" i="6" s="1"/>
  <c r="S121" i="6"/>
  <c r="V121" i="6" s="1"/>
  <c r="S120" i="6"/>
  <c r="V120" i="6" s="1"/>
  <c r="S119" i="6"/>
  <c r="V119" i="6" s="1"/>
  <c r="S118" i="6"/>
  <c r="V118" i="6" s="1"/>
  <c r="S116" i="6"/>
  <c r="V116" i="6" s="1"/>
  <c r="S115" i="6"/>
  <c r="V115" i="6" s="1"/>
  <c r="S114" i="6"/>
  <c r="V114" i="6" s="1"/>
  <c r="S113" i="6"/>
  <c r="V113" i="6" s="1"/>
  <c r="S112" i="6"/>
  <c r="V112" i="6" s="1"/>
  <c r="S111" i="6"/>
  <c r="V111" i="6" s="1"/>
  <c r="S110" i="6"/>
  <c r="V110" i="6" s="1"/>
  <c r="S109" i="6"/>
  <c r="V109" i="6" s="1"/>
  <c r="S108" i="6"/>
  <c r="V108" i="6" s="1"/>
  <c r="S107" i="6"/>
  <c r="V107" i="6" s="1"/>
  <c r="S106" i="6"/>
  <c r="V106" i="6" s="1"/>
  <c r="S105" i="6"/>
  <c r="V105" i="6" s="1"/>
  <c r="S104" i="6"/>
  <c r="V104" i="6" s="1"/>
  <c r="S103" i="6"/>
  <c r="V103" i="6" s="1"/>
  <c r="S102" i="6"/>
  <c r="V102" i="6" s="1"/>
  <c r="S99" i="6"/>
  <c r="V99" i="6" s="1"/>
  <c r="S98" i="6"/>
  <c r="V98" i="6" s="1"/>
  <c r="S97" i="6"/>
  <c r="V97" i="6" s="1"/>
  <c r="S96" i="6"/>
  <c r="V96" i="6" s="1"/>
  <c r="S95" i="6"/>
  <c r="V95" i="6" s="1"/>
  <c r="S94" i="6"/>
  <c r="V94" i="6" s="1"/>
  <c r="S93" i="6"/>
  <c r="V93" i="6" s="1"/>
  <c r="S92" i="6"/>
  <c r="V92" i="6" s="1"/>
  <c r="S90" i="6"/>
  <c r="V90" i="6" s="1"/>
  <c r="S89" i="6"/>
  <c r="V89" i="6" s="1"/>
  <c r="S88" i="6"/>
  <c r="V88" i="6" s="1"/>
  <c r="S87" i="6"/>
  <c r="V87" i="6" s="1"/>
  <c r="S86" i="6"/>
  <c r="V86" i="6" s="1"/>
  <c r="S85" i="6"/>
  <c r="V85" i="6" s="1"/>
  <c r="S84" i="6"/>
  <c r="V84" i="6" s="1"/>
  <c r="S81" i="6"/>
  <c r="V81" i="6" s="1"/>
  <c r="S80" i="6"/>
  <c r="V80" i="6" s="1"/>
  <c r="S73" i="6"/>
  <c r="V73" i="6" s="1"/>
  <c r="S71" i="6"/>
  <c r="V71" i="6" s="1"/>
  <c r="S70" i="6"/>
  <c r="V70" i="6" s="1"/>
  <c r="S69" i="6"/>
  <c r="V69" i="6" s="1"/>
  <c r="S67" i="6"/>
  <c r="V67" i="6" s="1"/>
  <c r="S66" i="6"/>
  <c r="V66" i="6" s="1"/>
  <c r="S65" i="6"/>
  <c r="V65" i="6" s="1"/>
  <c r="S64" i="6"/>
  <c r="V64" i="6" s="1"/>
  <c r="S63" i="6"/>
  <c r="V63" i="6" s="1"/>
  <c r="S62" i="6"/>
  <c r="V62" i="6" s="1"/>
  <c r="S60" i="6"/>
  <c r="V60" i="6" s="1"/>
  <c r="S59" i="6"/>
  <c r="V59" i="6" s="1"/>
  <c r="S58" i="6"/>
  <c r="V58" i="6" s="1"/>
  <c r="S57" i="6"/>
  <c r="V57" i="6" s="1"/>
  <c r="S56" i="6"/>
  <c r="V56" i="6" s="1"/>
  <c r="S54" i="6"/>
  <c r="V54" i="6" s="1"/>
  <c r="S53" i="6"/>
  <c r="V53" i="6" s="1"/>
  <c r="S52" i="6"/>
  <c r="V52" i="6" s="1"/>
  <c r="S51" i="6"/>
  <c r="V51" i="6" s="1"/>
  <c r="S50" i="6"/>
  <c r="V50" i="6" s="1"/>
  <c r="S48" i="6"/>
  <c r="V48" i="6" s="1"/>
  <c r="S46" i="6"/>
  <c r="V46" i="6" s="1"/>
  <c r="S45" i="6"/>
  <c r="V45" i="6" s="1"/>
  <c r="S44" i="6"/>
  <c r="V44" i="6" s="1"/>
  <c r="S43" i="6"/>
  <c r="V43" i="6" s="1"/>
  <c r="S42" i="6"/>
  <c r="V42" i="6" s="1"/>
  <c r="S41" i="6"/>
  <c r="V41" i="6" s="1"/>
  <c r="S40" i="6"/>
  <c r="V40" i="6" s="1"/>
  <c r="S39" i="6"/>
  <c r="V39" i="6" s="1"/>
  <c r="S38" i="6"/>
  <c r="V38" i="6" s="1"/>
  <c r="S37" i="6"/>
  <c r="V37" i="6" s="1"/>
  <c r="S36" i="6"/>
  <c r="V36" i="6" s="1"/>
  <c r="S35" i="6"/>
  <c r="V35" i="6" s="1"/>
  <c r="S34" i="6"/>
  <c r="V34" i="6" s="1"/>
  <c r="S32" i="6"/>
  <c r="V32" i="6" s="1"/>
  <c r="S31" i="6"/>
  <c r="V31" i="6" s="1"/>
  <c r="S30" i="6"/>
  <c r="V30" i="6" s="1"/>
  <c r="S29" i="6"/>
  <c r="V29" i="6" s="1"/>
  <c r="S28" i="6"/>
  <c r="V28" i="6" s="1"/>
  <c r="S27" i="6"/>
  <c r="V27" i="6" s="1"/>
  <c r="S26" i="6"/>
  <c r="V26" i="6" s="1"/>
  <c r="S25" i="6"/>
  <c r="V25" i="6" s="1"/>
  <c r="S24" i="6"/>
  <c r="V24" i="6" s="1"/>
  <c r="S22" i="6"/>
  <c r="V22" i="6" s="1"/>
  <c r="S21" i="6"/>
  <c r="V21" i="6" s="1"/>
  <c r="S20" i="6"/>
  <c r="V20" i="6" s="1"/>
  <c r="S18" i="6"/>
  <c r="V18" i="6" s="1"/>
  <c r="S17" i="6"/>
  <c r="V17" i="6" s="1"/>
  <c r="S16" i="6"/>
  <c r="V16" i="6" s="1"/>
  <c r="S14" i="6"/>
  <c r="V14" i="6" s="1"/>
  <c r="S13" i="6"/>
  <c r="V13" i="6" s="1"/>
  <c r="S12" i="6"/>
  <c r="V12" i="6" s="1"/>
  <c r="S11" i="6"/>
  <c r="V11" i="6" s="1"/>
  <c r="S10" i="6"/>
  <c r="V10" i="6" s="1"/>
  <c r="S9" i="6"/>
  <c r="V9" i="6" s="1"/>
  <c r="S8" i="6"/>
  <c r="V8" i="6" s="1"/>
  <c r="S7" i="6"/>
  <c r="V7" i="6" s="1"/>
  <c r="S5" i="6"/>
  <c r="V5" i="6" s="1"/>
  <c r="S4" i="6"/>
  <c r="V4" i="6" s="1"/>
  <c r="S3" i="6"/>
  <c r="V3" i="6" s="1"/>
  <c r="AA195" i="6"/>
  <c r="AD195" i="6" s="1"/>
  <c r="AA191" i="6"/>
  <c r="AD191" i="6" s="1"/>
  <c r="AA189" i="6"/>
  <c r="AD189" i="6" s="1"/>
  <c r="AA188" i="6"/>
  <c r="AD188" i="6" s="1"/>
  <c r="AA187" i="6"/>
  <c r="AD187" i="6" s="1"/>
  <c r="AA186" i="6"/>
  <c r="AD186" i="6" s="1"/>
  <c r="AA185" i="6"/>
  <c r="AD185" i="6" s="1"/>
  <c r="AA184" i="6"/>
  <c r="AD184" i="6" s="1"/>
  <c r="AA181" i="6"/>
  <c r="AD181" i="6" s="1"/>
  <c r="AA179" i="6"/>
  <c r="AD179" i="6" s="1"/>
  <c r="AA178" i="6"/>
  <c r="AD178" i="6" s="1"/>
  <c r="AA175" i="6"/>
  <c r="AD175" i="6" s="1"/>
  <c r="AA166" i="6"/>
  <c r="AD166" i="6" s="1"/>
  <c r="AA163" i="6"/>
  <c r="AD163" i="6" s="1"/>
  <c r="AA161" i="6"/>
  <c r="AD161" i="6" s="1"/>
  <c r="AA155" i="6"/>
  <c r="AD155" i="6" s="1"/>
  <c r="AA154" i="6"/>
  <c r="AD154" i="6" s="1"/>
  <c r="AA153" i="6"/>
  <c r="AD153" i="6" s="1"/>
  <c r="AA152" i="6"/>
  <c r="AD152" i="6" s="1"/>
  <c r="AA149" i="6"/>
  <c r="AD149" i="6" s="1"/>
  <c r="AA148" i="6"/>
  <c r="AD148" i="6" s="1"/>
  <c r="AA145" i="6"/>
  <c r="AD145" i="6" s="1"/>
  <c r="AA143" i="6"/>
  <c r="AD143" i="6" s="1"/>
  <c r="AA142" i="6"/>
  <c r="AD142" i="6" s="1"/>
  <c r="AA141" i="6"/>
  <c r="AD141" i="6" s="1"/>
  <c r="AA139" i="6"/>
  <c r="AD139" i="6" s="1"/>
  <c r="AA138" i="6"/>
  <c r="AD138" i="6" s="1"/>
  <c r="AA137" i="6"/>
  <c r="AD137" i="6" s="1"/>
  <c r="AA136" i="6"/>
  <c r="AD136" i="6" s="1"/>
  <c r="AA133" i="6"/>
  <c r="AD133" i="6" s="1"/>
  <c r="AA132" i="6"/>
  <c r="AD132" i="6" s="1"/>
  <c r="AA131" i="6"/>
  <c r="AD131" i="6" s="1"/>
  <c r="AA130" i="6"/>
  <c r="AD130" i="6" s="1"/>
  <c r="AA128" i="6"/>
  <c r="AD128" i="6" s="1"/>
  <c r="AA127" i="6"/>
  <c r="AD127" i="6" s="1"/>
  <c r="AA126" i="6"/>
  <c r="AD126" i="6" s="1"/>
  <c r="AA125" i="6"/>
  <c r="AD125" i="6" s="1"/>
  <c r="AA124" i="6"/>
  <c r="AD124" i="6" s="1"/>
  <c r="AA123" i="6"/>
  <c r="AD123" i="6" s="1"/>
  <c r="AA122" i="6"/>
  <c r="AD122" i="6" s="1"/>
  <c r="AA121" i="6"/>
  <c r="AD121" i="6" s="1"/>
  <c r="AA120" i="6"/>
  <c r="AD120" i="6" s="1"/>
  <c r="AA119" i="6"/>
  <c r="AD119" i="6" s="1"/>
  <c r="AA118" i="6"/>
  <c r="AD118" i="6" s="1"/>
  <c r="AA116" i="6"/>
  <c r="AD116" i="6" s="1"/>
  <c r="AA115" i="6"/>
  <c r="AD115" i="6" s="1"/>
  <c r="AA114" i="6"/>
  <c r="AD114" i="6" s="1"/>
  <c r="AA113" i="6"/>
  <c r="AD113" i="6" s="1"/>
  <c r="AA112" i="6"/>
  <c r="AD112" i="6" s="1"/>
  <c r="AA111" i="6"/>
  <c r="AD111" i="6" s="1"/>
  <c r="AA110" i="6"/>
  <c r="AD110" i="6" s="1"/>
  <c r="AA109" i="6"/>
  <c r="AD109" i="6" s="1"/>
  <c r="AA108" i="6"/>
  <c r="AD108" i="6" s="1"/>
  <c r="AA107" i="6"/>
  <c r="AD107" i="6" s="1"/>
  <c r="AA106" i="6"/>
  <c r="AD106" i="6" s="1"/>
  <c r="AA105" i="6"/>
  <c r="AD105" i="6" s="1"/>
  <c r="AA104" i="6"/>
  <c r="AD104" i="6" s="1"/>
  <c r="AA103" i="6"/>
  <c r="AD103" i="6" s="1"/>
  <c r="AA102" i="6"/>
  <c r="AD102" i="6" s="1"/>
  <c r="AA99" i="6"/>
  <c r="AD99" i="6" s="1"/>
  <c r="AA98" i="6"/>
  <c r="AD98" i="6" s="1"/>
  <c r="AA97" i="6"/>
  <c r="AD97" i="6" s="1"/>
  <c r="AA96" i="6"/>
  <c r="AD96" i="6" s="1"/>
  <c r="AA95" i="6"/>
  <c r="AD95" i="6" s="1"/>
  <c r="AA94" i="6"/>
  <c r="AD94" i="6" s="1"/>
  <c r="AA93" i="6"/>
  <c r="AD93" i="6" s="1"/>
  <c r="AA92" i="6"/>
  <c r="AD92" i="6" s="1"/>
  <c r="AA90" i="6"/>
  <c r="AD90" i="6" s="1"/>
  <c r="AA89" i="6"/>
  <c r="AD89" i="6" s="1"/>
  <c r="AA88" i="6"/>
  <c r="AD88" i="6" s="1"/>
  <c r="AA87" i="6"/>
  <c r="AD87" i="6" s="1"/>
  <c r="AA86" i="6"/>
  <c r="AD86" i="6" s="1"/>
  <c r="AA85" i="6"/>
  <c r="AD85" i="6" s="1"/>
  <c r="AA84" i="6"/>
  <c r="AD84" i="6" s="1"/>
  <c r="AA81" i="6"/>
  <c r="AD81" i="6" s="1"/>
  <c r="AA80" i="6"/>
  <c r="AD80" i="6" s="1"/>
  <c r="AA73" i="6"/>
  <c r="AD73" i="6" s="1"/>
  <c r="AA71" i="6"/>
  <c r="AD71" i="6" s="1"/>
  <c r="AA70" i="6"/>
  <c r="AD70" i="6" s="1"/>
  <c r="AA69" i="6"/>
  <c r="AD69" i="6" s="1"/>
  <c r="AA67" i="6"/>
  <c r="AD67" i="6" s="1"/>
  <c r="AA66" i="6"/>
  <c r="AD66" i="6" s="1"/>
  <c r="AA65" i="6"/>
  <c r="AD65" i="6" s="1"/>
  <c r="AA64" i="6"/>
  <c r="AD64" i="6" s="1"/>
  <c r="AA63" i="6"/>
  <c r="AD63" i="6" s="1"/>
  <c r="AA62" i="6"/>
  <c r="AD62" i="6" s="1"/>
  <c r="AA60" i="6"/>
  <c r="AD60" i="6" s="1"/>
  <c r="AA59" i="6"/>
  <c r="AD59" i="6" s="1"/>
  <c r="AA58" i="6"/>
  <c r="AD58" i="6" s="1"/>
  <c r="AA57" i="6"/>
  <c r="AD57" i="6" s="1"/>
  <c r="AA56" i="6"/>
  <c r="AD56" i="6" s="1"/>
  <c r="AA54" i="6"/>
  <c r="AD54" i="6" s="1"/>
  <c r="AA53" i="6"/>
  <c r="AD53" i="6" s="1"/>
  <c r="AA52" i="6"/>
  <c r="AD52" i="6" s="1"/>
  <c r="AA51" i="6"/>
  <c r="AD51" i="6" s="1"/>
  <c r="AA50" i="6"/>
  <c r="AD50" i="6" s="1"/>
  <c r="AA48" i="6"/>
  <c r="AD48" i="6" s="1"/>
  <c r="AA46" i="6"/>
  <c r="AD46" i="6" s="1"/>
  <c r="AA45" i="6"/>
  <c r="AD45" i="6" s="1"/>
  <c r="AA44" i="6"/>
  <c r="AD44" i="6" s="1"/>
  <c r="AA43" i="6"/>
  <c r="AD43" i="6" s="1"/>
  <c r="AA42" i="6"/>
  <c r="AD42" i="6" s="1"/>
  <c r="AA41" i="6"/>
  <c r="AD41" i="6" s="1"/>
  <c r="AA40" i="6"/>
  <c r="AD40" i="6" s="1"/>
  <c r="AA39" i="6"/>
  <c r="AD39" i="6" s="1"/>
  <c r="AA38" i="6"/>
  <c r="AD38" i="6" s="1"/>
  <c r="AA37" i="6"/>
  <c r="AD37" i="6" s="1"/>
  <c r="AA36" i="6"/>
  <c r="AD36" i="6" s="1"/>
  <c r="AA35" i="6"/>
  <c r="AD35" i="6" s="1"/>
  <c r="AA34" i="6"/>
  <c r="AD34" i="6" s="1"/>
  <c r="AA32" i="6"/>
  <c r="AD32" i="6" s="1"/>
  <c r="AA31" i="6"/>
  <c r="AD31" i="6" s="1"/>
  <c r="AA30" i="6"/>
  <c r="AD30" i="6" s="1"/>
  <c r="AA29" i="6"/>
  <c r="AD29" i="6" s="1"/>
  <c r="AA28" i="6"/>
  <c r="AD28" i="6" s="1"/>
  <c r="AA27" i="6"/>
  <c r="AD27" i="6" s="1"/>
  <c r="AA26" i="6"/>
  <c r="AD26" i="6" s="1"/>
  <c r="AA25" i="6"/>
  <c r="AD25" i="6" s="1"/>
  <c r="AA24" i="6"/>
  <c r="AD24" i="6" s="1"/>
  <c r="AA22" i="6"/>
  <c r="AD22" i="6" s="1"/>
  <c r="AA21" i="6"/>
  <c r="AD21" i="6" s="1"/>
  <c r="AA20" i="6"/>
  <c r="AD20" i="6" s="1"/>
  <c r="AA18" i="6"/>
  <c r="AD18" i="6" s="1"/>
  <c r="AA17" i="6"/>
  <c r="AD17" i="6" s="1"/>
  <c r="AA16" i="6"/>
  <c r="AD16" i="6" s="1"/>
  <c r="AA14" i="6"/>
  <c r="AD14" i="6" s="1"/>
  <c r="AA13" i="6"/>
  <c r="AD13" i="6" s="1"/>
  <c r="AA12" i="6"/>
  <c r="AD12" i="6" s="1"/>
  <c r="AA11" i="6"/>
  <c r="AD11" i="6" s="1"/>
  <c r="AA10" i="6"/>
  <c r="AD10" i="6" s="1"/>
  <c r="AA9" i="6"/>
  <c r="AD9" i="6" s="1"/>
  <c r="AA8" i="6"/>
  <c r="AD8" i="6" s="1"/>
  <c r="AA7" i="6"/>
  <c r="AD7" i="6" s="1"/>
  <c r="AA5" i="6"/>
  <c r="AD5" i="6" s="1"/>
  <c r="AA4" i="6"/>
  <c r="AD4" i="6" s="1"/>
  <c r="AA3" i="6"/>
  <c r="AD3" i="6" s="1"/>
  <c r="AA2" i="6"/>
  <c r="AD2" i="6" s="1"/>
  <c r="S2" i="6"/>
  <c r="V2" i="6" s="1"/>
  <c r="G2" i="6"/>
  <c r="J2" i="6" s="1"/>
  <c r="G3" i="6"/>
  <c r="J3" i="6" s="1"/>
  <c r="Z195" i="6"/>
  <c r="AC195" i="6" s="1"/>
  <c r="AF195" i="6" s="1"/>
  <c r="Z191" i="6"/>
  <c r="AC191" i="6" s="1"/>
  <c r="AF191" i="6" s="1"/>
  <c r="Z189" i="6"/>
  <c r="AC189" i="6" s="1"/>
  <c r="AF189" i="6" s="1"/>
  <c r="Z188" i="6"/>
  <c r="AC188" i="6" s="1"/>
  <c r="AF188" i="6" s="1"/>
  <c r="Z187" i="6"/>
  <c r="AC187" i="6" s="1"/>
  <c r="AF187" i="6" s="1"/>
  <c r="Z186" i="6"/>
  <c r="AC186" i="6" s="1"/>
  <c r="AF186" i="6" s="1"/>
  <c r="Z185" i="6"/>
  <c r="AC185" i="6" s="1"/>
  <c r="AF185" i="6" s="1"/>
  <c r="Z184" i="6"/>
  <c r="AC184" i="6" s="1"/>
  <c r="AF184" i="6" s="1"/>
  <c r="Z181" i="6"/>
  <c r="AC181" i="6" s="1"/>
  <c r="AF181" i="6" s="1"/>
  <c r="Z179" i="6"/>
  <c r="AC179" i="6" s="1"/>
  <c r="AF179" i="6" s="1"/>
  <c r="Z178" i="6"/>
  <c r="AC178" i="6" s="1"/>
  <c r="AF178" i="6" s="1"/>
  <c r="Z175" i="6"/>
  <c r="AC175" i="6" s="1"/>
  <c r="AF175" i="6" s="1"/>
  <c r="Z166" i="6"/>
  <c r="AC166" i="6" s="1"/>
  <c r="AF166" i="6" s="1"/>
  <c r="Z163" i="6"/>
  <c r="AC163" i="6" s="1"/>
  <c r="AF163" i="6" s="1"/>
  <c r="Z161" i="6"/>
  <c r="AC161" i="6" s="1"/>
  <c r="AF161" i="6" s="1"/>
  <c r="Z155" i="6"/>
  <c r="AC155" i="6" s="1"/>
  <c r="AF155" i="6" s="1"/>
  <c r="Z154" i="6"/>
  <c r="AC154" i="6" s="1"/>
  <c r="AF154" i="6" s="1"/>
  <c r="Z153" i="6"/>
  <c r="AC153" i="6" s="1"/>
  <c r="AF153" i="6" s="1"/>
  <c r="Z152" i="6"/>
  <c r="AC152" i="6" s="1"/>
  <c r="AF152" i="6" s="1"/>
  <c r="Z149" i="6"/>
  <c r="AC149" i="6" s="1"/>
  <c r="AF149" i="6" s="1"/>
  <c r="Z148" i="6"/>
  <c r="AC148" i="6" s="1"/>
  <c r="AF148" i="6" s="1"/>
  <c r="Z145" i="6"/>
  <c r="AC145" i="6" s="1"/>
  <c r="AF145" i="6" s="1"/>
  <c r="Z143" i="6"/>
  <c r="AC143" i="6" s="1"/>
  <c r="AF143" i="6" s="1"/>
  <c r="Z142" i="6"/>
  <c r="AC142" i="6" s="1"/>
  <c r="AF142" i="6" s="1"/>
  <c r="Z141" i="6"/>
  <c r="AC141" i="6" s="1"/>
  <c r="AF141" i="6" s="1"/>
  <c r="Z139" i="6"/>
  <c r="AC139" i="6" s="1"/>
  <c r="AF139" i="6" s="1"/>
  <c r="Z138" i="6"/>
  <c r="AC138" i="6" s="1"/>
  <c r="AF138" i="6" s="1"/>
  <c r="Z137" i="6"/>
  <c r="AC137" i="6" s="1"/>
  <c r="AF137" i="6" s="1"/>
  <c r="Z136" i="6"/>
  <c r="AC136" i="6" s="1"/>
  <c r="AF136" i="6" s="1"/>
  <c r="Z133" i="6"/>
  <c r="AC133" i="6" s="1"/>
  <c r="AF133" i="6" s="1"/>
  <c r="Z132" i="6"/>
  <c r="AC132" i="6" s="1"/>
  <c r="AF132" i="6" s="1"/>
  <c r="Z131" i="6"/>
  <c r="AC131" i="6" s="1"/>
  <c r="AF131" i="6" s="1"/>
  <c r="Z130" i="6"/>
  <c r="AC130" i="6" s="1"/>
  <c r="AF130" i="6" s="1"/>
  <c r="Z128" i="6"/>
  <c r="AC128" i="6" s="1"/>
  <c r="AF128" i="6" s="1"/>
  <c r="Z127" i="6"/>
  <c r="AC127" i="6" s="1"/>
  <c r="AF127" i="6" s="1"/>
  <c r="Z126" i="6"/>
  <c r="AC126" i="6" s="1"/>
  <c r="AF126" i="6" s="1"/>
  <c r="Z125" i="6"/>
  <c r="AC125" i="6" s="1"/>
  <c r="AF125" i="6" s="1"/>
  <c r="Z124" i="6"/>
  <c r="AC124" i="6" s="1"/>
  <c r="AF124" i="6" s="1"/>
  <c r="Z123" i="6"/>
  <c r="AC123" i="6" s="1"/>
  <c r="AF123" i="6" s="1"/>
  <c r="Z122" i="6"/>
  <c r="AC122" i="6" s="1"/>
  <c r="AF122" i="6" s="1"/>
  <c r="Z121" i="6"/>
  <c r="AC121" i="6" s="1"/>
  <c r="AF121" i="6" s="1"/>
  <c r="Z120" i="6"/>
  <c r="AC120" i="6" s="1"/>
  <c r="AF120" i="6" s="1"/>
  <c r="Z119" i="6"/>
  <c r="AC119" i="6" s="1"/>
  <c r="AF119" i="6" s="1"/>
  <c r="Z118" i="6"/>
  <c r="AC118" i="6" s="1"/>
  <c r="AF118" i="6" s="1"/>
  <c r="Z116" i="6"/>
  <c r="AC116" i="6" s="1"/>
  <c r="AF116" i="6" s="1"/>
  <c r="Z115" i="6"/>
  <c r="AC115" i="6" s="1"/>
  <c r="AF115" i="6" s="1"/>
  <c r="Z114" i="6"/>
  <c r="AC114" i="6" s="1"/>
  <c r="AF114" i="6" s="1"/>
  <c r="Z113" i="6"/>
  <c r="AC113" i="6" s="1"/>
  <c r="AF113" i="6" s="1"/>
  <c r="Z112" i="6"/>
  <c r="AC112" i="6" s="1"/>
  <c r="AF112" i="6" s="1"/>
  <c r="Z111" i="6"/>
  <c r="AC111" i="6" s="1"/>
  <c r="AF111" i="6" s="1"/>
  <c r="Z110" i="6"/>
  <c r="AC110" i="6" s="1"/>
  <c r="AF110" i="6" s="1"/>
  <c r="Z109" i="6"/>
  <c r="AC109" i="6" s="1"/>
  <c r="AF109" i="6" s="1"/>
  <c r="Z108" i="6"/>
  <c r="AC108" i="6" s="1"/>
  <c r="AF108" i="6" s="1"/>
  <c r="Z107" i="6"/>
  <c r="AC107" i="6" s="1"/>
  <c r="AF107" i="6" s="1"/>
  <c r="Z106" i="6"/>
  <c r="AC106" i="6" s="1"/>
  <c r="AF106" i="6" s="1"/>
  <c r="Z105" i="6"/>
  <c r="AC105" i="6" s="1"/>
  <c r="AF105" i="6" s="1"/>
  <c r="Z104" i="6"/>
  <c r="AC104" i="6" s="1"/>
  <c r="AF104" i="6" s="1"/>
  <c r="Z103" i="6"/>
  <c r="AC103" i="6" s="1"/>
  <c r="AF103" i="6" s="1"/>
  <c r="Z102" i="6"/>
  <c r="AC102" i="6" s="1"/>
  <c r="AF102" i="6" s="1"/>
  <c r="Z99" i="6"/>
  <c r="AC99" i="6" s="1"/>
  <c r="AF99" i="6" s="1"/>
  <c r="Z98" i="6"/>
  <c r="AC98" i="6" s="1"/>
  <c r="AF98" i="6" s="1"/>
  <c r="Z97" i="6"/>
  <c r="AC97" i="6" s="1"/>
  <c r="AF97" i="6" s="1"/>
  <c r="Z96" i="6"/>
  <c r="AC96" i="6" s="1"/>
  <c r="AF96" i="6" s="1"/>
  <c r="Z95" i="6"/>
  <c r="AC95" i="6" s="1"/>
  <c r="AF95" i="6" s="1"/>
  <c r="Z94" i="6"/>
  <c r="AC94" i="6" s="1"/>
  <c r="AF94" i="6" s="1"/>
  <c r="Z93" i="6"/>
  <c r="AC93" i="6" s="1"/>
  <c r="AF93" i="6" s="1"/>
  <c r="Z92" i="6"/>
  <c r="AC92" i="6" s="1"/>
  <c r="AF92" i="6" s="1"/>
  <c r="Z90" i="6"/>
  <c r="AC90" i="6" s="1"/>
  <c r="AF90" i="6" s="1"/>
  <c r="Z89" i="6"/>
  <c r="AC89" i="6" s="1"/>
  <c r="AF89" i="6" s="1"/>
  <c r="Z88" i="6"/>
  <c r="AC88" i="6" s="1"/>
  <c r="AF88" i="6" s="1"/>
  <c r="Z87" i="6"/>
  <c r="AC87" i="6" s="1"/>
  <c r="AF87" i="6" s="1"/>
  <c r="Z86" i="6"/>
  <c r="AC86" i="6" s="1"/>
  <c r="AF86" i="6" s="1"/>
  <c r="Z85" i="6"/>
  <c r="AC85" i="6" s="1"/>
  <c r="AF85" i="6" s="1"/>
  <c r="Z84" i="6"/>
  <c r="AC84" i="6" s="1"/>
  <c r="AF84" i="6" s="1"/>
  <c r="Z81" i="6"/>
  <c r="AC81" i="6" s="1"/>
  <c r="AF81" i="6" s="1"/>
  <c r="Z80" i="6"/>
  <c r="AC80" i="6" s="1"/>
  <c r="AF80" i="6" s="1"/>
  <c r="Z73" i="6"/>
  <c r="AC73" i="6" s="1"/>
  <c r="AF73" i="6" s="1"/>
  <c r="Z71" i="6"/>
  <c r="AC71" i="6" s="1"/>
  <c r="AF71" i="6" s="1"/>
  <c r="Z70" i="6"/>
  <c r="AC70" i="6" s="1"/>
  <c r="AF70" i="6" s="1"/>
  <c r="Z69" i="6"/>
  <c r="AC69" i="6" s="1"/>
  <c r="AF69" i="6" s="1"/>
  <c r="Z67" i="6"/>
  <c r="AC67" i="6" s="1"/>
  <c r="AF67" i="6" s="1"/>
  <c r="Z66" i="6"/>
  <c r="AC66" i="6" s="1"/>
  <c r="AF66" i="6" s="1"/>
  <c r="Z65" i="6"/>
  <c r="AC65" i="6" s="1"/>
  <c r="AF65" i="6" s="1"/>
  <c r="Z64" i="6"/>
  <c r="AC64" i="6" s="1"/>
  <c r="AF64" i="6" s="1"/>
  <c r="Z63" i="6"/>
  <c r="AC63" i="6" s="1"/>
  <c r="AF63" i="6" s="1"/>
  <c r="Z62" i="6"/>
  <c r="AC62" i="6" s="1"/>
  <c r="AF62" i="6" s="1"/>
  <c r="Z60" i="6"/>
  <c r="AC60" i="6" s="1"/>
  <c r="AF60" i="6" s="1"/>
  <c r="Z59" i="6"/>
  <c r="AC59" i="6" s="1"/>
  <c r="AF59" i="6" s="1"/>
  <c r="Z58" i="6"/>
  <c r="AC58" i="6" s="1"/>
  <c r="AF58" i="6" s="1"/>
  <c r="Z57" i="6"/>
  <c r="AC57" i="6" s="1"/>
  <c r="AF57" i="6" s="1"/>
  <c r="Z56" i="6"/>
  <c r="AC56" i="6" s="1"/>
  <c r="AF56" i="6" s="1"/>
  <c r="Z54" i="6"/>
  <c r="AC54" i="6" s="1"/>
  <c r="AF54" i="6" s="1"/>
  <c r="Z53" i="6"/>
  <c r="AC53" i="6" s="1"/>
  <c r="AF53" i="6" s="1"/>
  <c r="Z52" i="6"/>
  <c r="AC52" i="6" s="1"/>
  <c r="AF52" i="6" s="1"/>
  <c r="Z51" i="6"/>
  <c r="AC51" i="6" s="1"/>
  <c r="AF51" i="6" s="1"/>
  <c r="Z50" i="6"/>
  <c r="AC50" i="6" s="1"/>
  <c r="AF50" i="6" s="1"/>
  <c r="Z48" i="6"/>
  <c r="AC48" i="6" s="1"/>
  <c r="AF48" i="6" s="1"/>
  <c r="Z46" i="6"/>
  <c r="AC46" i="6" s="1"/>
  <c r="AF46" i="6" s="1"/>
  <c r="Z45" i="6"/>
  <c r="AC45" i="6" s="1"/>
  <c r="AF45" i="6" s="1"/>
  <c r="Z44" i="6"/>
  <c r="AC44" i="6" s="1"/>
  <c r="AF44" i="6" s="1"/>
  <c r="Z43" i="6"/>
  <c r="AC43" i="6" s="1"/>
  <c r="AF43" i="6" s="1"/>
  <c r="Z42" i="6"/>
  <c r="AC42" i="6" s="1"/>
  <c r="AF42" i="6" s="1"/>
  <c r="Z41" i="6"/>
  <c r="AC41" i="6" s="1"/>
  <c r="AF41" i="6" s="1"/>
  <c r="Z40" i="6"/>
  <c r="AC40" i="6" s="1"/>
  <c r="AF40" i="6" s="1"/>
  <c r="Z39" i="6"/>
  <c r="AC39" i="6" s="1"/>
  <c r="AF39" i="6" s="1"/>
  <c r="Z38" i="6"/>
  <c r="AC38" i="6" s="1"/>
  <c r="AF38" i="6" s="1"/>
  <c r="Z37" i="6"/>
  <c r="AC37" i="6" s="1"/>
  <c r="AF37" i="6" s="1"/>
  <c r="Z36" i="6"/>
  <c r="AC36" i="6" s="1"/>
  <c r="AF36" i="6" s="1"/>
  <c r="Z35" i="6"/>
  <c r="AC35" i="6" s="1"/>
  <c r="AF35" i="6" s="1"/>
  <c r="Z34" i="6"/>
  <c r="AC34" i="6" s="1"/>
  <c r="AF34" i="6" s="1"/>
  <c r="Z32" i="6"/>
  <c r="AC32" i="6" s="1"/>
  <c r="AF32" i="6" s="1"/>
  <c r="Z31" i="6"/>
  <c r="AC31" i="6" s="1"/>
  <c r="AF31" i="6" s="1"/>
  <c r="Z30" i="6"/>
  <c r="AC30" i="6" s="1"/>
  <c r="AF30" i="6" s="1"/>
  <c r="Z29" i="6"/>
  <c r="AC29" i="6" s="1"/>
  <c r="AF29" i="6" s="1"/>
  <c r="Z28" i="6"/>
  <c r="AC28" i="6" s="1"/>
  <c r="AF28" i="6" s="1"/>
  <c r="Z27" i="6"/>
  <c r="AC27" i="6" s="1"/>
  <c r="AF27" i="6" s="1"/>
  <c r="Z26" i="6"/>
  <c r="AC26" i="6" s="1"/>
  <c r="AF26" i="6" s="1"/>
  <c r="Z25" i="6"/>
  <c r="AC25" i="6" s="1"/>
  <c r="AF25" i="6" s="1"/>
  <c r="Z24" i="6"/>
  <c r="AC24" i="6" s="1"/>
  <c r="AF24" i="6" s="1"/>
  <c r="Z22" i="6"/>
  <c r="AC22" i="6" s="1"/>
  <c r="AF22" i="6" s="1"/>
  <c r="Z21" i="6"/>
  <c r="AC21" i="6" s="1"/>
  <c r="AF21" i="6" s="1"/>
  <c r="Z20" i="6"/>
  <c r="AC20" i="6" s="1"/>
  <c r="AF20" i="6" s="1"/>
  <c r="Z18" i="6"/>
  <c r="AC18" i="6" s="1"/>
  <c r="AF18" i="6" s="1"/>
  <c r="Z17" i="6"/>
  <c r="AC17" i="6" s="1"/>
  <c r="AF17" i="6" s="1"/>
  <c r="Z16" i="6"/>
  <c r="AC16" i="6" s="1"/>
  <c r="AF16" i="6" s="1"/>
  <c r="Z14" i="6"/>
  <c r="AC14" i="6" s="1"/>
  <c r="AF14" i="6" s="1"/>
  <c r="Z13" i="6"/>
  <c r="AC13" i="6" s="1"/>
  <c r="AF13" i="6" s="1"/>
  <c r="Z12" i="6"/>
  <c r="AC12" i="6" s="1"/>
  <c r="AF12" i="6" s="1"/>
  <c r="Z11" i="6"/>
  <c r="AC11" i="6" s="1"/>
  <c r="AF11" i="6" s="1"/>
  <c r="Z10" i="6"/>
  <c r="AC10" i="6" s="1"/>
  <c r="AF10" i="6" s="1"/>
  <c r="Z9" i="6"/>
  <c r="AC9" i="6" s="1"/>
  <c r="AF9" i="6" s="1"/>
  <c r="Z8" i="6"/>
  <c r="AC8" i="6" s="1"/>
  <c r="AF8" i="6" s="1"/>
  <c r="Z7" i="6"/>
  <c r="AC7" i="6" s="1"/>
  <c r="AF7" i="6" s="1"/>
  <c r="Z5" i="6"/>
  <c r="AC5" i="6" s="1"/>
  <c r="AF5" i="6" s="1"/>
  <c r="Z4" i="6"/>
  <c r="AC4" i="6" s="1"/>
  <c r="AF4" i="6" s="1"/>
  <c r="Z3" i="6"/>
  <c r="AC3" i="6" s="1"/>
  <c r="AF3" i="6" s="1"/>
  <c r="Z2" i="6"/>
  <c r="AC2" i="6" s="1"/>
  <c r="AF2" i="6" s="1"/>
  <c r="R195" i="6"/>
  <c r="U195" i="6" s="1"/>
  <c r="X195" i="6" s="1"/>
  <c r="R191" i="6"/>
  <c r="U191" i="6" s="1"/>
  <c r="X191" i="6" s="1"/>
  <c r="R189" i="6"/>
  <c r="U189" i="6" s="1"/>
  <c r="X189" i="6" s="1"/>
  <c r="R188" i="6"/>
  <c r="U188" i="6" s="1"/>
  <c r="X188" i="6" s="1"/>
  <c r="R187" i="6"/>
  <c r="U187" i="6" s="1"/>
  <c r="X187" i="6" s="1"/>
  <c r="R186" i="6"/>
  <c r="U186" i="6" s="1"/>
  <c r="X186" i="6" s="1"/>
  <c r="R185" i="6"/>
  <c r="U185" i="6" s="1"/>
  <c r="X185" i="6" s="1"/>
  <c r="R184" i="6"/>
  <c r="U184" i="6" s="1"/>
  <c r="X184" i="6" s="1"/>
  <c r="R181" i="6"/>
  <c r="U181" i="6" s="1"/>
  <c r="X181" i="6" s="1"/>
  <c r="R179" i="6"/>
  <c r="U179" i="6" s="1"/>
  <c r="X179" i="6" s="1"/>
  <c r="R178" i="6"/>
  <c r="U178" i="6" s="1"/>
  <c r="X178" i="6" s="1"/>
  <c r="R175" i="6"/>
  <c r="U175" i="6" s="1"/>
  <c r="X175" i="6" s="1"/>
  <c r="R166" i="6"/>
  <c r="U166" i="6" s="1"/>
  <c r="X166" i="6" s="1"/>
  <c r="R163" i="6"/>
  <c r="U163" i="6" s="1"/>
  <c r="X163" i="6" s="1"/>
  <c r="R161" i="6"/>
  <c r="U161" i="6" s="1"/>
  <c r="X161" i="6" s="1"/>
  <c r="R155" i="6"/>
  <c r="U155" i="6" s="1"/>
  <c r="X155" i="6" s="1"/>
  <c r="R154" i="6"/>
  <c r="U154" i="6" s="1"/>
  <c r="X154" i="6" s="1"/>
  <c r="R153" i="6"/>
  <c r="U153" i="6" s="1"/>
  <c r="X153" i="6" s="1"/>
  <c r="R152" i="6"/>
  <c r="U152" i="6" s="1"/>
  <c r="X152" i="6" s="1"/>
  <c r="R149" i="6"/>
  <c r="U149" i="6" s="1"/>
  <c r="X149" i="6" s="1"/>
  <c r="R148" i="6"/>
  <c r="U148" i="6" s="1"/>
  <c r="X148" i="6" s="1"/>
  <c r="R145" i="6"/>
  <c r="U145" i="6" s="1"/>
  <c r="X145" i="6" s="1"/>
  <c r="R143" i="6"/>
  <c r="U143" i="6" s="1"/>
  <c r="X143" i="6" s="1"/>
  <c r="R142" i="6"/>
  <c r="U142" i="6" s="1"/>
  <c r="X142" i="6" s="1"/>
  <c r="R141" i="6"/>
  <c r="U141" i="6" s="1"/>
  <c r="X141" i="6" s="1"/>
  <c r="R139" i="6"/>
  <c r="U139" i="6" s="1"/>
  <c r="X139" i="6" s="1"/>
  <c r="R138" i="6"/>
  <c r="U138" i="6" s="1"/>
  <c r="X138" i="6" s="1"/>
  <c r="R137" i="6"/>
  <c r="U137" i="6" s="1"/>
  <c r="X137" i="6" s="1"/>
  <c r="R136" i="6"/>
  <c r="U136" i="6" s="1"/>
  <c r="X136" i="6" s="1"/>
  <c r="R133" i="6"/>
  <c r="U133" i="6" s="1"/>
  <c r="X133" i="6" s="1"/>
  <c r="R132" i="6"/>
  <c r="U132" i="6" s="1"/>
  <c r="X132" i="6" s="1"/>
  <c r="R131" i="6"/>
  <c r="U131" i="6" s="1"/>
  <c r="X131" i="6" s="1"/>
  <c r="R130" i="6"/>
  <c r="U130" i="6" s="1"/>
  <c r="X130" i="6" s="1"/>
  <c r="R128" i="6"/>
  <c r="U128" i="6" s="1"/>
  <c r="X128" i="6" s="1"/>
  <c r="R127" i="6"/>
  <c r="U127" i="6" s="1"/>
  <c r="X127" i="6" s="1"/>
  <c r="R126" i="6"/>
  <c r="U126" i="6" s="1"/>
  <c r="X126" i="6" s="1"/>
  <c r="R125" i="6"/>
  <c r="U125" i="6" s="1"/>
  <c r="X125" i="6" s="1"/>
  <c r="R124" i="6"/>
  <c r="U124" i="6" s="1"/>
  <c r="X124" i="6" s="1"/>
  <c r="R123" i="6"/>
  <c r="U123" i="6" s="1"/>
  <c r="X123" i="6" s="1"/>
  <c r="R122" i="6"/>
  <c r="U122" i="6" s="1"/>
  <c r="X122" i="6" s="1"/>
  <c r="R121" i="6"/>
  <c r="U121" i="6" s="1"/>
  <c r="X121" i="6" s="1"/>
  <c r="R120" i="6"/>
  <c r="U120" i="6" s="1"/>
  <c r="X120" i="6" s="1"/>
  <c r="R119" i="6"/>
  <c r="U119" i="6" s="1"/>
  <c r="X119" i="6" s="1"/>
  <c r="R118" i="6"/>
  <c r="U118" i="6" s="1"/>
  <c r="X118" i="6" s="1"/>
  <c r="R116" i="6"/>
  <c r="U116" i="6" s="1"/>
  <c r="X116" i="6" s="1"/>
  <c r="R115" i="6"/>
  <c r="U115" i="6" s="1"/>
  <c r="X115" i="6" s="1"/>
  <c r="R114" i="6"/>
  <c r="U114" i="6" s="1"/>
  <c r="X114" i="6" s="1"/>
  <c r="R113" i="6"/>
  <c r="U113" i="6" s="1"/>
  <c r="X113" i="6" s="1"/>
  <c r="R112" i="6"/>
  <c r="U112" i="6" s="1"/>
  <c r="X112" i="6" s="1"/>
  <c r="R111" i="6"/>
  <c r="U111" i="6" s="1"/>
  <c r="X111" i="6" s="1"/>
  <c r="R110" i="6"/>
  <c r="U110" i="6" s="1"/>
  <c r="X110" i="6" s="1"/>
  <c r="R109" i="6"/>
  <c r="U109" i="6" s="1"/>
  <c r="X109" i="6" s="1"/>
  <c r="R108" i="6"/>
  <c r="U108" i="6" s="1"/>
  <c r="X108" i="6" s="1"/>
  <c r="R107" i="6"/>
  <c r="U107" i="6" s="1"/>
  <c r="X107" i="6" s="1"/>
  <c r="R106" i="6"/>
  <c r="U106" i="6" s="1"/>
  <c r="X106" i="6" s="1"/>
  <c r="R105" i="6"/>
  <c r="U105" i="6" s="1"/>
  <c r="X105" i="6" s="1"/>
  <c r="R104" i="6"/>
  <c r="U104" i="6" s="1"/>
  <c r="X104" i="6" s="1"/>
  <c r="R103" i="6"/>
  <c r="U103" i="6" s="1"/>
  <c r="X103" i="6" s="1"/>
  <c r="R102" i="6"/>
  <c r="U102" i="6" s="1"/>
  <c r="X102" i="6" s="1"/>
  <c r="R99" i="6"/>
  <c r="U99" i="6" s="1"/>
  <c r="X99" i="6" s="1"/>
  <c r="R98" i="6"/>
  <c r="U98" i="6" s="1"/>
  <c r="X98" i="6" s="1"/>
  <c r="R97" i="6"/>
  <c r="U97" i="6" s="1"/>
  <c r="X97" i="6" s="1"/>
  <c r="R96" i="6"/>
  <c r="U96" i="6" s="1"/>
  <c r="X96" i="6" s="1"/>
  <c r="R95" i="6"/>
  <c r="U95" i="6" s="1"/>
  <c r="X95" i="6" s="1"/>
  <c r="R94" i="6"/>
  <c r="U94" i="6" s="1"/>
  <c r="X94" i="6" s="1"/>
  <c r="R93" i="6"/>
  <c r="U93" i="6" s="1"/>
  <c r="X93" i="6" s="1"/>
  <c r="R92" i="6"/>
  <c r="U92" i="6" s="1"/>
  <c r="X92" i="6" s="1"/>
  <c r="R90" i="6"/>
  <c r="U90" i="6" s="1"/>
  <c r="X90" i="6" s="1"/>
  <c r="R89" i="6"/>
  <c r="U89" i="6" s="1"/>
  <c r="X89" i="6" s="1"/>
  <c r="R88" i="6"/>
  <c r="U88" i="6" s="1"/>
  <c r="X88" i="6" s="1"/>
  <c r="R87" i="6"/>
  <c r="U87" i="6" s="1"/>
  <c r="X87" i="6" s="1"/>
  <c r="R86" i="6"/>
  <c r="U86" i="6" s="1"/>
  <c r="X86" i="6" s="1"/>
  <c r="R85" i="6"/>
  <c r="U85" i="6" s="1"/>
  <c r="X85" i="6" s="1"/>
  <c r="R84" i="6"/>
  <c r="U84" i="6" s="1"/>
  <c r="X84" i="6" s="1"/>
  <c r="R81" i="6"/>
  <c r="U81" i="6" s="1"/>
  <c r="X81" i="6" s="1"/>
  <c r="R80" i="6"/>
  <c r="U80" i="6" s="1"/>
  <c r="X80" i="6" s="1"/>
  <c r="R73" i="6"/>
  <c r="U73" i="6" s="1"/>
  <c r="X73" i="6" s="1"/>
  <c r="R71" i="6"/>
  <c r="U71" i="6" s="1"/>
  <c r="X71" i="6" s="1"/>
  <c r="R70" i="6"/>
  <c r="U70" i="6" s="1"/>
  <c r="X70" i="6" s="1"/>
  <c r="R69" i="6"/>
  <c r="U69" i="6" s="1"/>
  <c r="X69" i="6" s="1"/>
  <c r="R67" i="6"/>
  <c r="U67" i="6" s="1"/>
  <c r="X67" i="6" s="1"/>
  <c r="R66" i="6"/>
  <c r="U66" i="6" s="1"/>
  <c r="X66" i="6" s="1"/>
  <c r="R65" i="6"/>
  <c r="U65" i="6" s="1"/>
  <c r="X65" i="6" s="1"/>
  <c r="R64" i="6"/>
  <c r="U64" i="6" s="1"/>
  <c r="X64" i="6" s="1"/>
  <c r="R63" i="6"/>
  <c r="U63" i="6" s="1"/>
  <c r="X63" i="6" s="1"/>
  <c r="R62" i="6"/>
  <c r="U62" i="6" s="1"/>
  <c r="X62" i="6" s="1"/>
  <c r="R60" i="6"/>
  <c r="U60" i="6" s="1"/>
  <c r="X60" i="6" s="1"/>
  <c r="R59" i="6"/>
  <c r="U59" i="6" s="1"/>
  <c r="X59" i="6" s="1"/>
  <c r="R58" i="6"/>
  <c r="U58" i="6" s="1"/>
  <c r="X58" i="6" s="1"/>
  <c r="R57" i="6"/>
  <c r="U57" i="6" s="1"/>
  <c r="X57" i="6" s="1"/>
  <c r="R56" i="6"/>
  <c r="U56" i="6" s="1"/>
  <c r="X56" i="6" s="1"/>
  <c r="R54" i="6"/>
  <c r="U54" i="6" s="1"/>
  <c r="X54" i="6" s="1"/>
  <c r="R53" i="6"/>
  <c r="U53" i="6" s="1"/>
  <c r="X53" i="6" s="1"/>
  <c r="R52" i="6"/>
  <c r="U52" i="6" s="1"/>
  <c r="X52" i="6" s="1"/>
  <c r="R51" i="6"/>
  <c r="U51" i="6" s="1"/>
  <c r="X51" i="6" s="1"/>
  <c r="R50" i="6"/>
  <c r="U50" i="6" s="1"/>
  <c r="X50" i="6" s="1"/>
  <c r="R48" i="6"/>
  <c r="U48" i="6" s="1"/>
  <c r="X48" i="6" s="1"/>
  <c r="R46" i="6"/>
  <c r="U46" i="6" s="1"/>
  <c r="X46" i="6" s="1"/>
  <c r="R45" i="6"/>
  <c r="U45" i="6" s="1"/>
  <c r="X45" i="6" s="1"/>
  <c r="R44" i="6"/>
  <c r="U44" i="6" s="1"/>
  <c r="X44" i="6" s="1"/>
  <c r="R43" i="6"/>
  <c r="U43" i="6" s="1"/>
  <c r="X43" i="6" s="1"/>
  <c r="R42" i="6"/>
  <c r="U42" i="6" s="1"/>
  <c r="X42" i="6" s="1"/>
  <c r="R41" i="6"/>
  <c r="U41" i="6" s="1"/>
  <c r="X41" i="6" s="1"/>
  <c r="R40" i="6"/>
  <c r="U40" i="6" s="1"/>
  <c r="X40" i="6" s="1"/>
  <c r="R39" i="6"/>
  <c r="U39" i="6" s="1"/>
  <c r="X39" i="6" s="1"/>
  <c r="R38" i="6"/>
  <c r="U38" i="6" s="1"/>
  <c r="X38" i="6" s="1"/>
  <c r="R37" i="6"/>
  <c r="U37" i="6" s="1"/>
  <c r="X37" i="6" s="1"/>
  <c r="R36" i="6"/>
  <c r="U36" i="6" s="1"/>
  <c r="X36" i="6" s="1"/>
  <c r="R35" i="6"/>
  <c r="U35" i="6" s="1"/>
  <c r="X35" i="6" s="1"/>
  <c r="R34" i="6"/>
  <c r="U34" i="6" s="1"/>
  <c r="X34" i="6" s="1"/>
  <c r="R32" i="6"/>
  <c r="U32" i="6" s="1"/>
  <c r="R31" i="6"/>
  <c r="U31" i="6" s="1"/>
  <c r="X31" i="6" s="1"/>
  <c r="R30" i="6"/>
  <c r="U30" i="6" s="1"/>
  <c r="X30" i="6" s="1"/>
  <c r="R29" i="6"/>
  <c r="U29" i="6" s="1"/>
  <c r="R28" i="6"/>
  <c r="U28" i="6" s="1"/>
  <c r="R27" i="6"/>
  <c r="U27" i="6" s="1"/>
  <c r="X27" i="6" s="1"/>
  <c r="R26" i="6"/>
  <c r="U26" i="6" s="1"/>
  <c r="X26" i="6" s="1"/>
  <c r="R25" i="6"/>
  <c r="U25" i="6" s="1"/>
  <c r="R24" i="6"/>
  <c r="U24" i="6" s="1"/>
  <c r="R22" i="6"/>
  <c r="U22" i="6" s="1"/>
  <c r="X22" i="6" s="1"/>
  <c r="R21" i="6"/>
  <c r="U21" i="6" s="1"/>
  <c r="R20" i="6"/>
  <c r="U20" i="6" s="1"/>
  <c r="R18" i="6"/>
  <c r="U18" i="6" s="1"/>
  <c r="X18" i="6" s="1"/>
  <c r="R17" i="6"/>
  <c r="U17" i="6" s="1"/>
  <c r="R16" i="6"/>
  <c r="U16" i="6" s="1"/>
  <c r="R14" i="6"/>
  <c r="U14" i="6" s="1"/>
  <c r="X14" i="6" s="1"/>
  <c r="R13" i="6"/>
  <c r="U13" i="6" s="1"/>
  <c r="R12" i="6"/>
  <c r="U12" i="6" s="1"/>
  <c r="R11" i="6"/>
  <c r="U11" i="6" s="1"/>
  <c r="X11" i="6" s="1"/>
  <c r="R10" i="6"/>
  <c r="U10" i="6" s="1"/>
  <c r="X10" i="6" s="1"/>
  <c r="R9" i="6"/>
  <c r="U9" i="6" s="1"/>
  <c r="R8" i="6"/>
  <c r="U8" i="6" s="1"/>
  <c r="R7" i="6"/>
  <c r="U7" i="6" s="1"/>
  <c r="X7" i="6" s="1"/>
  <c r="R5" i="6"/>
  <c r="U5" i="6" s="1"/>
  <c r="R4" i="6"/>
  <c r="U4" i="6" s="1"/>
  <c r="R3" i="6"/>
  <c r="U3" i="6" s="1"/>
  <c r="X3" i="6" s="1"/>
  <c r="R2" i="6"/>
  <c r="U2" i="6" s="1"/>
  <c r="X2" i="6" s="1"/>
  <c r="F2" i="6"/>
  <c r="I2" i="6" s="1"/>
  <c r="J201" i="6"/>
  <c r="J200" i="6"/>
  <c r="K201" i="6"/>
  <c r="K200" i="6"/>
  <c r="I201" i="6"/>
  <c r="I200" i="6"/>
  <c r="H188" i="6"/>
  <c r="K188" i="6" s="1"/>
  <c r="G188" i="6"/>
  <c r="J188" i="6" s="1"/>
  <c r="F188" i="6"/>
  <c r="I188" i="6" s="1"/>
  <c r="H17" i="6"/>
  <c r="K17" i="6" s="1"/>
  <c r="G17" i="6"/>
  <c r="J17" i="6" s="1"/>
  <c r="F17" i="6"/>
  <c r="I17" i="6" s="1"/>
  <c r="H80" i="6"/>
  <c r="K80" i="6" s="1"/>
  <c r="G80" i="6"/>
  <c r="J80" i="6" s="1"/>
  <c r="F80" i="6"/>
  <c r="I80" i="6" s="1"/>
  <c r="H33" i="6"/>
  <c r="K33" i="6" s="1"/>
  <c r="G33" i="6"/>
  <c r="J33" i="6" s="1"/>
  <c r="F33" i="6"/>
  <c r="I33" i="6" s="1"/>
  <c r="H101" i="6"/>
  <c r="K101" i="6" s="1"/>
  <c r="G101" i="6"/>
  <c r="J101" i="6" s="1"/>
  <c r="F101" i="6"/>
  <c r="I101" i="6" s="1"/>
  <c r="H122" i="6"/>
  <c r="K122" i="6" s="1"/>
  <c r="G122" i="6"/>
  <c r="J122" i="6" s="1"/>
  <c r="F122" i="6"/>
  <c r="I122" i="6" s="1"/>
  <c r="H102" i="6"/>
  <c r="K102" i="6" s="1"/>
  <c r="G102" i="6"/>
  <c r="J102" i="6" s="1"/>
  <c r="F102" i="6"/>
  <c r="I102" i="6" s="1"/>
  <c r="H172" i="6"/>
  <c r="K172" i="6" s="1"/>
  <c r="G172" i="6"/>
  <c r="J172" i="6" s="1"/>
  <c r="F172" i="6"/>
  <c r="I172" i="6" s="1"/>
  <c r="H192" i="6"/>
  <c r="K192" i="6" s="1"/>
  <c r="G192" i="6"/>
  <c r="J192" i="6" s="1"/>
  <c r="F192" i="6"/>
  <c r="I192" i="6" s="1"/>
  <c r="H66" i="6"/>
  <c r="K66" i="6" s="1"/>
  <c r="G66" i="6"/>
  <c r="J66" i="6" s="1"/>
  <c r="F66" i="6"/>
  <c r="I66" i="6" s="1"/>
  <c r="H173" i="6"/>
  <c r="K173" i="6" s="1"/>
  <c r="G173" i="6"/>
  <c r="J173" i="6" s="1"/>
  <c r="F173" i="6"/>
  <c r="I173" i="6" s="1"/>
  <c r="H70" i="6"/>
  <c r="K70" i="6" s="1"/>
  <c r="G70" i="6"/>
  <c r="J70" i="6" s="1"/>
  <c r="F70" i="6"/>
  <c r="I70" i="6" s="1"/>
  <c r="H82" i="6"/>
  <c r="K82" i="6" s="1"/>
  <c r="G82" i="6"/>
  <c r="J82" i="6" s="1"/>
  <c r="F82" i="6"/>
  <c r="I82" i="6" s="1"/>
  <c r="H175" i="6"/>
  <c r="K175" i="6" s="1"/>
  <c r="G175" i="6"/>
  <c r="J175" i="6" s="1"/>
  <c r="F175" i="6"/>
  <c r="I175" i="6" s="1"/>
  <c r="H128" i="6"/>
  <c r="K128" i="6" s="1"/>
  <c r="G128" i="6"/>
  <c r="J128" i="6" s="1"/>
  <c r="F128" i="6"/>
  <c r="I128" i="6" s="1"/>
  <c r="H63" i="6"/>
  <c r="K63" i="6" s="1"/>
  <c r="G63" i="6"/>
  <c r="J63" i="6" s="1"/>
  <c r="F63" i="6"/>
  <c r="I63" i="6" s="1"/>
  <c r="H160" i="6"/>
  <c r="K160" i="6" s="1"/>
  <c r="G160" i="6"/>
  <c r="J160" i="6" s="1"/>
  <c r="F160" i="6"/>
  <c r="I160" i="6" s="1"/>
  <c r="H4" i="6"/>
  <c r="K4" i="6" s="1"/>
  <c r="G4" i="6"/>
  <c r="J4" i="6" s="1"/>
  <c r="F4" i="6"/>
  <c r="I4" i="6" s="1"/>
  <c r="H85" i="6"/>
  <c r="K85" i="6" s="1"/>
  <c r="G85" i="6"/>
  <c r="J85" i="6" s="1"/>
  <c r="F85" i="6"/>
  <c r="I85" i="6" s="1"/>
  <c r="H198" i="6"/>
  <c r="K198" i="6" s="1"/>
  <c r="G198" i="6"/>
  <c r="J198" i="6" s="1"/>
  <c r="F198" i="6"/>
  <c r="I198" i="6" s="1"/>
  <c r="H72" i="6"/>
  <c r="K72" i="6" s="1"/>
  <c r="G72" i="6"/>
  <c r="J72" i="6" s="1"/>
  <c r="F72" i="6"/>
  <c r="I72" i="6" s="1"/>
  <c r="H163" i="6"/>
  <c r="K163" i="6" s="1"/>
  <c r="G163" i="6"/>
  <c r="J163" i="6" s="1"/>
  <c r="F163" i="6"/>
  <c r="I163" i="6" s="1"/>
  <c r="H15" i="6"/>
  <c r="K15" i="6" s="1"/>
  <c r="G15" i="6"/>
  <c r="J15" i="6" s="1"/>
  <c r="F15" i="6"/>
  <c r="I15" i="6" s="1"/>
  <c r="H25" i="6"/>
  <c r="K25" i="6" s="1"/>
  <c r="G25" i="6"/>
  <c r="J25" i="6" s="1"/>
  <c r="F25" i="6"/>
  <c r="I25" i="6" s="1"/>
  <c r="H22" i="6"/>
  <c r="K22" i="6" s="1"/>
  <c r="G22" i="6"/>
  <c r="J22" i="6" s="1"/>
  <c r="F22" i="6"/>
  <c r="I22" i="6" s="1"/>
  <c r="H182" i="6"/>
  <c r="K182" i="6" s="1"/>
  <c r="G182" i="6"/>
  <c r="J182" i="6" s="1"/>
  <c r="F182" i="6"/>
  <c r="I182" i="6" s="1"/>
  <c r="H155" i="6"/>
  <c r="K155" i="6" s="1"/>
  <c r="G155" i="6"/>
  <c r="J155" i="6" s="1"/>
  <c r="F155" i="6"/>
  <c r="I155" i="6" s="1"/>
  <c r="H127" i="6"/>
  <c r="K127" i="6" s="1"/>
  <c r="G127" i="6"/>
  <c r="J127" i="6" s="1"/>
  <c r="F127" i="6"/>
  <c r="I127" i="6" s="1"/>
  <c r="H32" i="6"/>
  <c r="K32" i="6" s="1"/>
  <c r="G32" i="6"/>
  <c r="J32" i="6" s="1"/>
  <c r="F32" i="6"/>
  <c r="I32" i="6" s="1"/>
  <c r="H46" i="6"/>
  <c r="K46" i="6" s="1"/>
  <c r="G46" i="6"/>
  <c r="J46" i="6" s="1"/>
  <c r="F46" i="6"/>
  <c r="I46" i="6" s="1"/>
  <c r="H96" i="6"/>
  <c r="K96" i="6" s="1"/>
  <c r="G96" i="6"/>
  <c r="J96" i="6" s="1"/>
  <c r="F96" i="6"/>
  <c r="I96" i="6" s="1"/>
  <c r="H167" i="6"/>
  <c r="K167" i="6" s="1"/>
  <c r="G167" i="6"/>
  <c r="J167" i="6" s="1"/>
  <c r="F167" i="6"/>
  <c r="I167" i="6" s="1"/>
  <c r="H93" i="6"/>
  <c r="K93" i="6" s="1"/>
  <c r="G93" i="6"/>
  <c r="J93" i="6" s="1"/>
  <c r="F93" i="6"/>
  <c r="I93" i="6" s="1"/>
  <c r="H18" i="6"/>
  <c r="K18" i="6" s="1"/>
  <c r="G18" i="6"/>
  <c r="J18" i="6" s="1"/>
  <c r="F18" i="6"/>
  <c r="I18" i="6" s="1"/>
  <c r="H94" i="6"/>
  <c r="K94" i="6" s="1"/>
  <c r="G94" i="6"/>
  <c r="J94" i="6" s="1"/>
  <c r="F94" i="6"/>
  <c r="I94" i="6" s="1"/>
  <c r="H138" i="6"/>
  <c r="K138" i="6" s="1"/>
  <c r="G138" i="6"/>
  <c r="J138" i="6" s="1"/>
  <c r="F138" i="6"/>
  <c r="I138" i="6" s="1"/>
  <c r="H118" i="6"/>
  <c r="K118" i="6" s="1"/>
  <c r="G118" i="6"/>
  <c r="J118" i="6" s="1"/>
  <c r="F118" i="6"/>
  <c r="I118" i="6" s="1"/>
  <c r="H12" i="6"/>
  <c r="K12" i="6" s="1"/>
  <c r="G12" i="6"/>
  <c r="J12" i="6" s="1"/>
  <c r="F12" i="6"/>
  <c r="I12" i="6" s="1"/>
  <c r="H35" i="6"/>
  <c r="K35" i="6" s="1"/>
  <c r="G35" i="6"/>
  <c r="J35" i="6" s="1"/>
  <c r="F35" i="6"/>
  <c r="I35" i="6" s="1"/>
  <c r="H28" i="6"/>
  <c r="K28" i="6" s="1"/>
  <c r="G28" i="6"/>
  <c r="J28" i="6" s="1"/>
  <c r="F28" i="6"/>
  <c r="I28" i="6" s="1"/>
  <c r="H131" i="6"/>
  <c r="K131" i="6" s="1"/>
  <c r="G131" i="6"/>
  <c r="J131" i="6" s="1"/>
  <c r="F131" i="6"/>
  <c r="I131" i="6" s="1"/>
  <c r="H162" i="6"/>
  <c r="K162" i="6" s="1"/>
  <c r="G162" i="6"/>
  <c r="J162" i="6" s="1"/>
  <c r="F162" i="6"/>
  <c r="I162" i="6" s="1"/>
  <c r="H29" i="6"/>
  <c r="K29" i="6" s="1"/>
  <c r="G29" i="6"/>
  <c r="J29" i="6" s="1"/>
  <c r="F29" i="6"/>
  <c r="I29" i="6" s="1"/>
  <c r="H184" i="6"/>
  <c r="K184" i="6" s="1"/>
  <c r="G184" i="6"/>
  <c r="J184" i="6" s="1"/>
  <c r="F184" i="6"/>
  <c r="I184" i="6" s="1"/>
  <c r="H98" i="6"/>
  <c r="K98" i="6" s="1"/>
  <c r="G98" i="6"/>
  <c r="J98" i="6" s="1"/>
  <c r="F98" i="6"/>
  <c r="I98" i="6" s="1"/>
  <c r="H116" i="6"/>
  <c r="K116" i="6" s="1"/>
  <c r="G116" i="6"/>
  <c r="J116" i="6" s="1"/>
  <c r="F116" i="6"/>
  <c r="I116" i="6" s="1"/>
  <c r="H56" i="6"/>
  <c r="K56" i="6" s="1"/>
  <c r="G56" i="6"/>
  <c r="J56" i="6" s="1"/>
  <c r="F56" i="6"/>
  <c r="I56" i="6" s="1"/>
  <c r="H30" i="6"/>
  <c r="K30" i="6" s="1"/>
  <c r="G30" i="6"/>
  <c r="J30" i="6" s="1"/>
  <c r="F30" i="6"/>
  <c r="I30" i="6" s="1"/>
  <c r="H120" i="6"/>
  <c r="K120" i="6" s="1"/>
  <c r="G120" i="6"/>
  <c r="J120" i="6" s="1"/>
  <c r="F120" i="6"/>
  <c r="I120" i="6" s="1"/>
  <c r="H61" i="6"/>
  <c r="K61" i="6" s="1"/>
  <c r="G61" i="6"/>
  <c r="J61" i="6" s="1"/>
  <c r="F61" i="6"/>
  <c r="I61" i="6" s="1"/>
  <c r="H36" i="6"/>
  <c r="K36" i="6" s="1"/>
  <c r="G36" i="6"/>
  <c r="J36" i="6" s="1"/>
  <c r="F36" i="6"/>
  <c r="I36" i="6" s="1"/>
  <c r="H58" i="6"/>
  <c r="K58" i="6" s="1"/>
  <c r="G58" i="6"/>
  <c r="J58" i="6" s="1"/>
  <c r="F58" i="6"/>
  <c r="I58" i="6" s="1"/>
  <c r="H74" i="6"/>
  <c r="K74" i="6" s="1"/>
  <c r="G74" i="6"/>
  <c r="J74" i="6" s="1"/>
  <c r="F74" i="6"/>
  <c r="I74" i="6" s="1"/>
  <c r="H197" i="6"/>
  <c r="K197" i="6" s="1"/>
  <c r="G197" i="6"/>
  <c r="J197" i="6" s="1"/>
  <c r="F197" i="6"/>
  <c r="I197" i="6" s="1"/>
  <c r="H76" i="6"/>
  <c r="K76" i="6" s="1"/>
  <c r="G76" i="6"/>
  <c r="J76" i="6" s="1"/>
  <c r="F76" i="6"/>
  <c r="I76" i="6" s="1"/>
  <c r="H113" i="6"/>
  <c r="K113" i="6" s="1"/>
  <c r="G113" i="6"/>
  <c r="J113" i="6" s="1"/>
  <c r="F113" i="6"/>
  <c r="I113" i="6" s="1"/>
  <c r="H176" i="6"/>
  <c r="K176" i="6" s="1"/>
  <c r="G176" i="6"/>
  <c r="J176" i="6" s="1"/>
  <c r="F176" i="6"/>
  <c r="I176" i="6" s="1"/>
  <c r="H157" i="6"/>
  <c r="K157" i="6" s="1"/>
  <c r="G157" i="6"/>
  <c r="J157" i="6" s="1"/>
  <c r="F157" i="6"/>
  <c r="I157" i="6" s="1"/>
  <c r="H19" i="6"/>
  <c r="K19" i="6" s="1"/>
  <c r="G19" i="6"/>
  <c r="J19" i="6" s="1"/>
  <c r="F19" i="6"/>
  <c r="I19" i="6" s="1"/>
  <c r="H199" i="6"/>
  <c r="K199" i="6" s="1"/>
  <c r="G199" i="6"/>
  <c r="J199" i="6" s="1"/>
  <c r="F199" i="6"/>
  <c r="I199" i="6" s="1"/>
  <c r="H185" i="6"/>
  <c r="K185" i="6" s="1"/>
  <c r="G185" i="6"/>
  <c r="J185" i="6" s="1"/>
  <c r="F185" i="6"/>
  <c r="I185" i="6" s="1"/>
  <c r="H41" i="6"/>
  <c r="K41" i="6" s="1"/>
  <c r="G41" i="6"/>
  <c r="J41" i="6" s="1"/>
  <c r="F41" i="6"/>
  <c r="I41" i="6" s="1"/>
  <c r="H133" i="6"/>
  <c r="K133" i="6" s="1"/>
  <c r="G133" i="6"/>
  <c r="J133" i="6" s="1"/>
  <c r="F133" i="6"/>
  <c r="I133" i="6" s="1"/>
  <c r="H114" i="6"/>
  <c r="K114" i="6" s="1"/>
  <c r="G114" i="6"/>
  <c r="J114" i="6" s="1"/>
  <c r="F114" i="6"/>
  <c r="I114" i="6" s="1"/>
  <c r="H142" i="6"/>
  <c r="K142" i="6" s="1"/>
  <c r="G142" i="6"/>
  <c r="J142" i="6" s="1"/>
  <c r="F142" i="6"/>
  <c r="I142" i="6" s="1"/>
  <c r="H158" i="6"/>
  <c r="K158" i="6" s="1"/>
  <c r="G158" i="6"/>
  <c r="J158" i="6" s="1"/>
  <c r="F158" i="6"/>
  <c r="I158" i="6" s="1"/>
  <c r="H43" i="6"/>
  <c r="K43" i="6" s="1"/>
  <c r="G43" i="6"/>
  <c r="J43" i="6" s="1"/>
  <c r="F43" i="6"/>
  <c r="I43" i="6" s="1"/>
  <c r="H54" i="6"/>
  <c r="K54" i="6" s="1"/>
  <c r="G54" i="6"/>
  <c r="J54" i="6" s="1"/>
  <c r="F54" i="6"/>
  <c r="I54" i="6" s="1"/>
  <c r="H145" i="6"/>
  <c r="K145" i="6" s="1"/>
  <c r="G145" i="6"/>
  <c r="J145" i="6" s="1"/>
  <c r="F145" i="6"/>
  <c r="I145" i="6" s="1"/>
  <c r="H168" i="6"/>
  <c r="K168" i="6" s="1"/>
  <c r="G168" i="6"/>
  <c r="J168" i="6" s="1"/>
  <c r="F168" i="6"/>
  <c r="I168" i="6" s="1"/>
  <c r="H159" i="6"/>
  <c r="K159" i="6" s="1"/>
  <c r="G159" i="6"/>
  <c r="J159" i="6" s="1"/>
  <c r="F159" i="6"/>
  <c r="I159" i="6" s="1"/>
  <c r="H183" i="6"/>
  <c r="K183" i="6" s="1"/>
  <c r="G183" i="6"/>
  <c r="J183" i="6" s="1"/>
  <c r="F183" i="6"/>
  <c r="I183" i="6" s="1"/>
  <c r="H48" i="6"/>
  <c r="K48" i="6" s="1"/>
  <c r="G48" i="6"/>
  <c r="J48" i="6" s="1"/>
  <c r="F48" i="6"/>
  <c r="I48" i="6" s="1"/>
  <c r="H44" i="6"/>
  <c r="K44" i="6" s="1"/>
  <c r="G44" i="6"/>
  <c r="J44" i="6" s="1"/>
  <c r="F44" i="6"/>
  <c r="I44" i="6" s="1"/>
  <c r="H34" i="6"/>
  <c r="K34" i="6" s="1"/>
  <c r="G34" i="6"/>
  <c r="J34" i="6" s="1"/>
  <c r="F34" i="6"/>
  <c r="I34" i="6" s="1"/>
  <c r="H153" i="6"/>
  <c r="K153" i="6" s="1"/>
  <c r="G153" i="6"/>
  <c r="J153" i="6" s="1"/>
  <c r="F153" i="6"/>
  <c r="I153" i="6" s="1"/>
  <c r="H77" i="6"/>
  <c r="K77" i="6" s="1"/>
  <c r="G77" i="6"/>
  <c r="J77" i="6" s="1"/>
  <c r="F77" i="6"/>
  <c r="I77" i="6" s="1"/>
  <c r="H140" i="6"/>
  <c r="K140" i="6" s="1"/>
  <c r="G140" i="6"/>
  <c r="J140" i="6" s="1"/>
  <c r="F140" i="6"/>
  <c r="I140" i="6" s="1"/>
  <c r="H49" i="6"/>
  <c r="K49" i="6" s="1"/>
  <c r="G49" i="6"/>
  <c r="J49" i="6" s="1"/>
  <c r="F49" i="6"/>
  <c r="I49" i="6" s="1"/>
  <c r="H68" i="6"/>
  <c r="K68" i="6" s="1"/>
  <c r="G68" i="6"/>
  <c r="J68" i="6" s="1"/>
  <c r="F68" i="6"/>
  <c r="I68" i="6" s="1"/>
  <c r="H105" i="6"/>
  <c r="K105" i="6" s="1"/>
  <c r="G105" i="6"/>
  <c r="J105" i="6" s="1"/>
  <c r="F105" i="6"/>
  <c r="I105" i="6" s="1"/>
  <c r="H156" i="6"/>
  <c r="K156" i="6" s="1"/>
  <c r="G156" i="6"/>
  <c r="J156" i="6" s="1"/>
  <c r="F156" i="6"/>
  <c r="I156" i="6" s="1"/>
  <c r="H67" i="6"/>
  <c r="K67" i="6" s="1"/>
  <c r="G67" i="6"/>
  <c r="J67" i="6" s="1"/>
  <c r="F67" i="6"/>
  <c r="I67" i="6" s="1"/>
  <c r="H89" i="6"/>
  <c r="K89" i="6" s="1"/>
  <c r="G89" i="6"/>
  <c r="J89" i="6" s="1"/>
  <c r="F89" i="6"/>
  <c r="I89" i="6" s="1"/>
  <c r="H84" i="6"/>
  <c r="K84" i="6" s="1"/>
  <c r="G84" i="6"/>
  <c r="J84" i="6" s="1"/>
  <c r="F84" i="6"/>
  <c r="I84" i="6" s="1"/>
  <c r="H195" i="6"/>
  <c r="K195" i="6" s="1"/>
  <c r="G195" i="6"/>
  <c r="J195" i="6" s="1"/>
  <c r="F195" i="6"/>
  <c r="I195" i="6" s="1"/>
  <c r="H5" i="6"/>
  <c r="K5" i="6" s="1"/>
  <c r="G5" i="6"/>
  <c r="J5" i="6" s="1"/>
  <c r="F5" i="6"/>
  <c r="I5" i="6" s="1"/>
  <c r="H119" i="6"/>
  <c r="K119" i="6" s="1"/>
  <c r="G119" i="6"/>
  <c r="J119" i="6" s="1"/>
  <c r="F119" i="6"/>
  <c r="I119" i="6" s="1"/>
  <c r="H196" i="6"/>
  <c r="K196" i="6" s="1"/>
  <c r="G196" i="6"/>
  <c r="J196" i="6" s="1"/>
  <c r="F196" i="6"/>
  <c r="I196" i="6" s="1"/>
  <c r="H47" i="6"/>
  <c r="K47" i="6" s="1"/>
  <c r="G47" i="6"/>
  <c r="J47" i="6" s="1"/>
  <c r="F47" i="6"/>
  <c r="I47" i="6" s="1"/>
  <c r="H149" i="6"/>
  <c r="K149" i="6" s="1"/>
  <c r="G149" i="6"/>
  <c r="J149" i="6" s="1"/>
  <c r="F149" i="6"/>
  <c r="I149" i="6" s="1"/>
  <c r="H51" i="6"/>
  <c r="K51" i="6" s="1"/>
  <c r="G51" i="6"/>
  <c r="J51" i="6" s="1"/>
  <c r="F51" i="6"/>
  <c r="I51" i="6" s="1"/>
  <c r="H91" i="6"/>
  <c r="K91" i="6" s="1"/>
  <c r="G91" i="6"/>
  <c r="J91" i="6" s="1"/>
  <c r="F91" i="6"/>
  <c r="I91" i="6" s="1"/>
  <c r="H171" i="6"/>
  <c r="K171" i="6" s="1"/>
  <c r="G171" i="6"/>
  <c r="J171" i="6" s="1"/>
  <c r="F171" i="6"/>
  <c r="I171" i="6" s="1"/>
  <c r="H146" i="6"/>
  <c r="K146" i="6" s="1"/>
  <c r="G146" i="6"/>
  <c r="J146" i="6" s="1"/>
  <c r="F146" i="6"/>
  <c r="I146" i="6" s="1"/>
  <c r="H151" i="6"/>
  <c r="K151" i="6" s="1"/>
  <c r="G151" i="6"/>
  <c r="J151" i="6" s="1"/>
  <c r="F151" i="6"/>
  <c r="I151" i="6" s="1"/>
  <c r="H26" i="6"/>
  <c r="K26" i="6" s="1"/>
  <c r="G26" i="6"/>
  <c r="J26" i="6" s="1"/>
  <c r="F26" i="6"/>
  <c r="I26" i="6" s="1"/>
  <c r="H3" i="6"/>
  <c r="K3" i="6" s="1"/>
  <c r="F3" i="6"/>
  <c r="I3" i="6" s="1"/>
  <c r="H135" i="6"/>
  <c r="K135" i="6" s="1"/>
  <c r="G135" i="6"/>
  <c r="J135" i="6" s="1"/>
  <c r="F135" i="6"/>
  <c r="I135" i="6" s="1"/>
  <c r="H194" i="6"/>
  <c r="K194" i="6" s="1"/>
  <c r="G194" i="6"/>
  <c r="J194" i="6" s="1"/>
  <c r="F194" i="6"/>
  <c r="I194" i="6" s="1"/>
  <c r="H92" i="6"/>
  <c r="K92" i="6" s="1"/>
  <c r="G92" i="6"/>
  <c r="J92" i="6" s="1"/>
  <c r="F92" i="6"/>
  <c r="I92" i="6" s="1"/>
  <c r="H20" i="6"/>
  <c r="K20" i="6" s="1"/>
  <c r="G20" i="6"/>
  <c r="J20" i="6" s="1"/>
  <c r="F20" i="6"/>
  <c r="I20" i="6" s="1"/>
  <c r="H73" i="6"/>
  <c r="K73" i="6" s="1"/>
  <c r="G73" i="6"/>
  <c r="J73" i="6" s="1"/>
  <c r="F73" i="6"/>
  <c r="I73" i="6" s="1"/>
  <c r="H137" i="6"/>
  <c r="K137" i="6" s="1"/>
  <c r="G137" i="6"/>
  <c r="J137" i="6" s="1"/>
  <c r="F137" i="6"/>
  <c r="I137" i="6" s="1"/>
  <c r="H152" i="6"/>
  <c r="K152" i="6" s="1"/>
  <c r="G152" i="6"/>
  <c r="J152" i="6" s="1"/>
  <c r="F152" i="6"/>
  <c r="I152" i="6" s="1"/>
  <c r="H38" i="6"/>
  <c r="K38" i="6" s="1"/>
  <c r="G38" i="6"/>
  <c r="J38" i="6" s="1"/>
  <c r="F38" i="6"/>
  <c r="I38" i="6" s="1"/>
  <c r="H95" i="6"/>
  <c r="K95" i="6" s="1"/>
  <c r="G95" i="6"/>
  <c r="J95" i="6" s="1"/>
  <c r="F95" i="6"/>
  <c r="I95" i="6" s="1"/>
  <c r="H187" i="6"/>
  <c r="K187" i="6" s="1"/>
  <c r="G187" i="6"/>
  <c r="J187" i="6" s="1"/>
  <c r="F187" i="6"/>
  <c r="I187" i="6" s="1"/>
  <c r="H64" i="6"/>
  <c r="K64" i="6" s="1"/>
  <c r="G64" i="6"/>
  <c r="J64" i="6" s="1"/>
  <c r="F64" i="6"/>
  <c r="I64" i="6" s="1"/>
  <c r="H125" i="6"/>
  <c r="K125" i="6" s="1"/>
  <c r="G125" i="6"/>
  <c r="J125" i="6" s="1"/>
  <c r="F125" i="6"/>
  <c r="I125" i="6" s="1"/>
  <c r="H23" i="6"/>
  <c r="K23" i="6" s="1"/>
  <c r="G23" i="6"/>
  <c r="J23" i="6" s="1"/>
  <c r="F23" i="6"/>
  <c r="I23" i="6" s="1"/>
  <c r="H132" i="6"/>
  <c r="K132" i="6" s="1"/>
  <c r="G132" i="6"/>
  <c r="J132" i="6" s="1"/>
  <c r="F132" i="6"/>
  <c r="I132" i="6" s="1"/>
  <c r="H78" i="6"/>
  <c r="K78" i="6" s="1"/>
  <c r="G78" i="6"/>
  <c r="J78" i="6" s="1"/>
  <c r="F78" i="6"/>
  <c r="I78" i="6" s="1"/>
  <c r="H52" i="6"/>
  <c r="K52" i="6" s="1"/>
  <c r="G52" i="6"/>
  <c r="J52" i="6" s="1"/>
  <c r="F52" i="6"/>
  <c r="I52" i="6" s="1"/>
  <c r="H189" i="6"/>
  <c r="K189" i="6" s="1"/>
  <c r="G189" i="6"/>
  <c r="J189" i="6" s="1"/>
  <c r="F189" i="6"/>
  <c r="I189" i="6" s="1"/>
  <c r="H164" i="6"/>
  <c r="K164" i="6" s="1"/>
  <c r="G164" i="6"/>
  <c r="J164" i="6" s="1"/>
  <c r="F164" i="6"/>
  <c r="I164" i="6" s="1"/>
  <c r="H170" i="6"/>
  <c r="K170" i="6" s="1"/>
  <c r="G170" i="6"/>
  <c r="J170" i="6" s="1"/>
  <c r="F170" i="6"/>
  <c r="I170" i="6" s="1"/>
  <c r="H178" i="6"/>
  <c r="K178" i="6" s="1"/>
  <c r="G178" i="6"/>
  <c r="J178" i="6" s="1"/>
  <c r="F178" i="6"/>
  <c r="I178" i="6" s="1"/>
  <c r="H144" i="6"/>
  <c r="K144" i="6" s="1"/>
  <c r="G144" i="6"/>
  <c r="J144" i="6" s="1"/>
  <c r="F144" i="6"/>
  <c r="I144" i="6" s="1"/>
  <c r="H115" i="6"/>
  <c r="K115" i="6" s="1"/>
  <c r="G115" i="6"/>
  <c r="J115" i="6" s="1"/>
  <c r="F115" i="6"/>
  <c r="I115" i="6" s="1"/>
  <c r="H7" i="6"/>
  <c r="K7" i="6" s="1"/>
  <c r="G7" i="6"/>
  <c r="J7" i="6" s="1"/>
  <c r="F7" i="6"/>
  <c r="I7" i="6" s="1"/>
  <c r="H179" i="6"/>
  <c r="K179" i="6" s="1"/>
  <c r="G179" i="6"/>
  <c r="J179" i="6" s="1"/>
  <c r="F179" i="6"/>
  <c r="I179" i="6" s="1"/>
  <c r="H75" i="6"/>
  <c r="K75" i="6" s="1"/>
  <c r="G75" i="6"/>
  <c r="J75" i="6" s="1"/>
  <c r="F75" i="6"/>
  <c r="I75" i="6" s="1"/>
  <c r="H42" i="6"/>
  <c r="K42" i="6" s="1"/>
  <c r="G42" i="6"/>
  <c r="J42" i="6" s="1"/>
  <c r="F42" i="6"/>
  <c r="I42" i="6" s="1"/>
  <c r="H108" i="6"/>
  <c r="K108" i="6" s="1"/>
  <c r="G108" i="6"/>
  <c r="J108" i="6" s="1"/>
  <c r="F108" i="6"/>
  <c r="I108" i="6" s="1"/>
  <c r="H147" i="6"/>
  <c r="K147" i="6" s="1"/>
  <c r="G147" i="6"/>
  <c r="J147" i="6" s="1"/>
  <c r="F147" i="6"/>
  <c r="I147" i="6" s="1"/>
  <c r="H150" i="6"/>
  <c r="K150" i="6" s="1"/>
  <c r="G150" i="6"/>
  <c r="J150" i="6" s="1"/>
  <c r="F150" i="6"/>
  <c r="I150" i="6" s="1"/>
  <c r="H190" i="6"/>
  <c r="K190" i="6" s="1"/>
  <c r="G190" i="6"/>
  <c r="J190" i="6" s="1"/>
  <c r="F190" i="6"/>
  <c r="I190" i="6" s="1"/>
  <c r="H99" i="6"/>
  <c r="K99" i="6" s="1"/>
  <c r="G99" i="6"/>
  <c r="J99" i="6" s="1"/>
  <c r="F99" i="6"/>
  <c r="I99" i="6" s="1"/>
  <c r="H40" i="6"/>
  <c r="K40" i="6" s="1"/>
  <c r="G40" i="6"/>
  <c r="J40" i="6" s="1"/>
  <c r="F40" i="6"/>
  <c r="I40" i="6" s="1"/>
  <c r="H141" i="6"/>
  <c r="K141" i="6" s="1"/>
  <c r="G141" i="6"/>
  <c r="J141" i="6" s="1"/>
  <c r="F141" i="6"/>
  <c r="I141" i="6" s="1"/>
  <c r="H154" i="6"/>
  <c r="K154" i="6" s="1"/>
  <c r="G154" i="6"/>
  <c r="J154" i="6" s="1"/>
  <c r="F154" i="6"/>
  <c r="I154" i="6" s="1"/>
  <c r="H6" i="6"/>
  <c r="K6" i="6" s="1"/>
  <c r="G6" i="6"/>
  <c r="J6" i="6" s="1"/>
  <c r="F6" i="6"/>
  <c r="I6" i="6" s="1"/>
  <c r="H134" i="6"/>
  <c r="K134" i="6" s="1"/>
  <c r="G134" i="6"/>
  <c r="J134" i="6" s="1"/>
  <c r="F134" i="6"/>
  <c r="I134" i="6" s="1"/>
  <c r="H161" i="6"/>
  <c r="K161" i="6" s="1"/>
  <c r="G161" i="6"/>
  <c r="J161" i="6" s="1"/>
  <c r="F161" i="6"/>
  <c r="I161" i="6" s="1"/>
  <c r="H31" i="6"/>
  <c r="K31" i="6" s="1"/>
  <c r="G31" i="6"/>
  <c r="J31" i="6" s="1"/>
  <c r="F31" i="6"/>
  <c r="I31" i="6" s="1"/>
  <c r="H65" i="6"/>
  <c r="K65" i="6" s="1"/>
  <c r="G65" i="6"/>
  <c r="J65" i="6" s="1"/>
  <c r="F65" i="6"/>
  <c r="I65" i="6" s="1"/>
  <c r="H8" i="6"/>
  <c r="K8" i="6" s="1"/>
  <c r="G8" i="6"/>
  <c r="J8" i="6" s="1"/>
  <c r="F8" i="6"/>
  <c r="I8" i="6" s="1"/>
  <c r="H50" i="6"/>
  <c r="K50" i="6" s="1"/>
  <c r="G50" i="6"/>
  <c r="J50" i="6" s="1"/>
  <c r="F50" i="6"/>
  <c r="I50" i="6" s="1"/>
  <c r="H87" i="6"/>
  <c r="K87" i="6" s="1"/>
  <c r="G87" i="6"/>
  <c r="J87" i="6" s="1"/>
  <c r="F87" i="6"/>
  <c r="I87" i="6" s="1"/>
  <c r="H79" i="6"/>
  <c r="K79" i="6" s="1"/>
  <c r="G79" i="6"/>
  <c r="J79" i="6" s="1"/>
  <c r="F79" i="6"/>
  <c r="I79" i="6" s="1"/>
  <c r="H14" i="6"/>
  <c r="K14" i="6" s="1"/>
  <c r="G14" i="6"/>
  <c r="J14" i="6" s="1"/>
  <c r="F14" i="6"/>
  <c r="I14" i="6" s="1"/>
  <c r="H103" i="6"/>
  <c r="K103" i="6" s="1"/>
  <c r="G103" i="6"/>
  <c r="J103" i="6" s="1"/>
  <c r="F103" i="6"/>
  <c r="I103" i="6" s="1"/>
  <c r="H193" i="6"/>
  <c r="K193" i="6" s="1"/>
  <c r="G193" i="6"/>
  <c r="J193" i="6" s="1"/>
  <c r="F193" i="6"/>
  <c r="I193" i="6" s="1"/>
  <c r="H123" i="6"/>
  <c r="K123" i="6" s="1"/>
  <c r="G123" i="6"/>
  <c r="J123" i="6" s="1"/>
  <c r="F123" i="6"/>
  <c r="I123" i="6" s="1"/>
  <c r="H83" i="6"/>
  <c r="K83" i="6" s="1"/>
  <c r="G83" i="6"/>
  <c r="J83" i="6" s="1"/>
  <c r="F83" i="6"/>
  <c r="I83" i="6" s="1"/>
  <c r="H186" i="6"/>
  <c r="K186" i="6" s="1"/>
  <c r="G186" i="6"/>
  <c r="J186" i="6" s="1"/>
  <c r="F186" i="6"/>
  <c r="I186" i="6" s="1"/>
  <c r="H86" i="6"/>
  <c r="K86" i="6" s="1"/>
  <c r="G86" i="6"/>
  <c r="J86" i="6" s="1"/>
  <c r="F86" i="6"/>
  <c r="I86" i="6" s="1"/>
  <c r="H112" i="6"/>
  <c r="K112" i="6" s="1"/>
  <c r="G112" i="6"/>
  <c r="J112" i="6" s="1"/>
  <c r="F112" i="6"/>
  <c r="I112" i="6" s="1"/>
  <c r="H88" i="6"/>
  <c r="K88" i="6" s="1"/>
  <c r="G88" i="6"/>
  <c r="J88" i="6" s="1"/>
  <c r="F88" i="6"/>
  <c r="I88" i="6" s="1"/>
  <c r="H124" i="6"/>
  <c r="K124" i="6" s="1"/>
  <c r="G124" i="6"/>
  <c r="J124" i="6" s="1"/>
  <c r="F124" i="6"/>
  <c r="I124" i="6" s="1"/>
  <c r="H191" i="6"/>
  <c r="K191" i="6" s="1"/>
  <c r="G191" i="6"/>
  <c r="J191" i="6" s="1"/>
  <c r="F191" i="6"/>
  <c r="I191" i="6" s="1"/>
  <c r="H13" i="6"/>
  <c r="K13" i="6" s="1"/>
  <c r="G13" i="6"/>
  <c r="J13" i="6" s="1"/>
  <c r="F13" i="6"/>
  <c r="I13" i="6" s="1"/>
  <c r="H55" i="6"/>
  <c r="K55" i="6" s="1"/>
  <c r="G55" i="6"/>
  <c r="J55" i="6" s="1"/>
  <c r="F55" i="6"/>
  <c r="I55" i="6" s="1"/>
  <c r="H59" i="6"/>
  <c r="K59" i="6" s="1"/>
  <c r="G59" i="6"/>
  <c r="J59" i="6" s="1"/>
  <c r="F59" i="6"/>
  <c r="I59" i="6" s="1"/>
  <c r="H11" i="6"/>
  <c r="K11" i="6" s="1"/>
  <c r="G11" i="6"/>
  <c r="J11" i="6" s="1"/>
  <c r="F11" i="6"/>
  <c r="I11" i="6" s="1"/>
  <c r="H53" i="6"/>
  <c r="K53" i="6" s="1"/>
  <c r="G53" i="6"/>
  <c r="J53" i="6" s="1"/>
  <c r="F53" i="6"/>
  <c r="I53" i="6" s="1"/>
  <c r="H39" i="6"/>
  <c r="K39" i="6" s="1"/>
  <c r="G39" i="6"/>
  <c r="J39" i="6" s="1"/>
  <c r="F39" i="6"/>
  <c r="I39" i="6" s="1"/>
  <c r="H60" i="6"/>
  <c r="K60" i="6" s="1"/>
  <c r="G60" i="6"/>
  <c r="J60" i="6" s="1"/>
  <c r="F60" i="6"/>
  <c r="I60" i="6" s="1"/>
  <c r="H71" i="6"/>
  <c r="K71" i="6" s="1"/>
  <c r="G71" i="6"/>
  <c r="J71" i="6" s="1"/>
  <c r="F71" i="6"/>
  <c r="I71" i="6" s="1"/>
  <c r="H139" i="6"/>
  <c r="K139" i="6" s="1"/>
  <c r="G139" i="6"/>
  <c r="J139" i="6" s="1"/>
  <c r="F139" i="6"/>
  <c r="I139" i="6" s="1"/>
  <c r="H109" i="6"/>
  <c r="K109" i="6" s="1"/>
  <c r="G109" i="6"/>
  <c r="J109" i="6" s="1"/>
  <c r="F109" i="6"/>
  <c r="I109" i="6" s="1"/>
  <c r="H126" i="6"/>
  <c r="K126" i="6" s="1"/>
  <c r="G126" i="6"/>
  <c r="J126" i="6" s="1"/>
  <c r="F126" i="6"/>
  <c r="I126" i="6" s="1"/>
  <c r="H174" i="6"/>
  <c r="K174" i="6" s="1"/>
  <c r="G174" i="6"/>
  <c r="J174" i="6" s="1"/>
  <c r="F174" i="6"/>
  <c r="I174" i="6" s="1"/>
  <c r="H100" i="6"/>
  <c r="K100" i="6" s="1"/>
  <c r="G100" i="6"/>
  <c r="J100" i="6" s="1"/>
  <c r="F100" i="6"/>
  <c r="I100" i="6" s="1"/>
  <c r="H130" i="6"/>
  <c r="K130" i="6" s="1"/>
  <c r="G130" i="6"/>
  <c r="J130" i="6" s="1"/>
  <c r="F130" i="6"/>
  <c r="I130" i="6" s="1"/>
  <c r="H57" i="6"/>
  <c r="K57" i="6" s="1"/>
  <c r="G57" i="6"/>
  <c r="J57" i="6" s="1"/>
  <c r="F57" i="6"/>
  <c r="I57" i="6" s="1"/>
  <c r="H37" i="6"/>
  <c r="K37" i="6" s="1"/>
  <c r="G37" i="6"/>
  <c r="J37" i="6" s="1"/>
  <c r="F37" i="6"/>
  <c r="I37" i="6" s="1"/>
  <c r="H129" i="6"/>
  <c r="K129" i="6" s="1"/>
  <c r="G129" i="6"/>
  <c r="J129" i="6" s="1"/>
  <c r="F129" i="6"/>
  <c r="I129" i="6" s="1"/>
  <c r="H69" i="6"/>
  <c r="K69" i="6" s="1"/>
  <c r="G69" i="6"/>
  <c r="J69" i="6" s="1"/>
  <c r="F69" i="6"/>
  <c r="I69" i="6" s="1"/>
  <c r="H111" i="6"/>
  <c r="K111" i="6" s="1"/>
  <c r="G111" i="6"/>
  <c r="J111" i="6" s="1"/>
  <c r="F111" i="6"/>
  <c r="I111" i="6" s="1"/>
  <c r="H177" i="6"/>
  <c r="K177" i="6" s="1"/>
  <c r="G177" i="6"/>
  <c r="J177" i="6" s="1"/>
  <c r="F177" i="6"/>
  <c r="I177" i="6" s="1"/>
  <c r="H117" i="6"/>
  <c r="K117" i="6" s="1"/>
  <c r="G117" i="6"/>
  <c r="J117" i="6" s="1"/>
  <c r="F117" i="6"/>
  <c r="I117" i="6" s="1"/>
  <c r="H165" i="6"/>
  <c r="K165" i="6" s="1"/>
  <c r="G165" i="6"/>
  <c r="J165" i="6" s="1"/>
  <c r="F165" i="6"/>
  <c r="I165" i="6" s="1"/>
  <c r="H166" i="6"/>
  <c r="K166" i="6" s="1"/>
  <c r="G166" i="6"/>
  <c r="J166" i="6" s="1"/>
  <c r="F166" i="6"/>
  <c r="I166" i="6" s="1"/>
  <c r="H90" i="6"/>
  <c r="K90" i="6" s="1"/>
  <c r="G90" i="6"/>
  <c r="J90" i="6" s="1"/>
  <c r="F90" i="6"/>
  <c r="I90" i="6" s="1"/>
  <c r="H45" i="6"/>
  <c r="K45" i="6" s="1"/>
  <c r="G45" i="6"/>
  <c r="J45" i="6" s="1"/>
  <c r="F45" i="6"/>
  <c r="I45" i="6" s="1"/>
  <c r="H169" i="6"/>
  <c r="K169" i="6" s="1"/>
  <c r="G169" i="6"/>
  <c r="J169" i="6" s="1"/>
  <c r="F169" i="6"/>
  <c r="I169" i="6" s="1"/>
  <c r="H136" i="6"/>
  <c r="K136" i="6" s="1"/>
  <c r="G136" i="6"/>
  <c r="J136" i="6" s="1"/>
  <c r="F136" i="6"/>
  <c r="I136" i="6" s="1"/>
  <c r="H143" i="6"/>
  <c r="K143" i="6" s="1"/>
  <c r="G143" i="6"/>
  <c r="J143" i="6" s="1"/>
  <c r="F143" i="6"/>
  <c r="I143" i="6" s="1"/>
  <c r="H107" i="6"/>
  <c r="K107" i="6" s="1"/>
  <c r="G107" i="6"/>
  <c r="J107" i="6" s="1"/>
  <c r="F107" i="6"/>
  <c r="I107" i="6" s="1"/>
  <c r="H110" i="6"/>
  <c r="K110" i="6" s="1"/>
  <c r="G110" i="6"/>
  <c r="J110" i="6" s="1"/>
  <c r="F110" i="6"/>
  <c r="I110" i="6" s="1"/>
  <c r="H62" i="6"/>
  <c r="K62" i="6" s="1"/>
  <c r="G62" i="6"/>
  <c r="J62" i="6" s="1"/>
  <c r="F62" i="6"/>
  <c r="I62" i="6" s="1"/>
  <c r="H97" i="6"/>
  <c r="K97" i="6" s="1"/>
  <c r="G97" i="6"/>
  <c r="J97" i="6" s="1"/>
  <c r="F97" i="6"/>
  <c r="I97" i="6" s="1"/>
  <c r="H121" i="6"/>
  <c r="K121" i="6" s="1"/>
  <c r="G121" i="6"/>
  <c r="J121" i="6" s="1"/>
  <c r="F121" i="6"/>
  <c r="I121" i="6" s="1"/>
  <c r="H180" i="6"/>
  <c r="K180" i="6" s="1"/>
  <c r="G180" i="6"/>
  <c r="J180" i="6" s="1"/>
  <c r="F180" i="6"/>
  <c r="I180" i="6" s="1"/>
  <c r="H148" i="6"/>
  <c r="K148" i="6" s="1"/>
  <c r="G148" i="6"/>
  <c r="J148" i="6" s="1"/>
  <c r="F148" i="6"/>
  <c r="I148" i="6" s="1"/>
  <c r="H27" i="6"/>
  <c r="K27" i="6" s="1"/>
  <c r="G27" i="6"/>
  <c r="J27" i="6" s="1"/>
  <c r="F27" i="6"/>
  <c r="I27" i="6" s="1"/>
  <c r="H81" i="6"/>
  <c r="K81" i="6" s="1"/>
  <c r="G81" i="6"/>
  <c r="J81" i="6" s="1"/>
  <c r="F81" i="6"/>
  <c r="I81" i="6" s="1"/>
  <c r="H16" i="6"/>
  <c r="K16" i="6" s="1"/>
  <c r="G16" i="6"/>
  <c r="J16" i="6" s="1"/>
  <c r="F16" i="6"/>
  <c r="I16" i="6" s="1"/>
  <c r="H104" i="6"/>
  <c r="K104" i="6" s="1"/>
  <c r="G104" i="6"/>
  <c r="J104" i="6" s="1"/>
  <c r="F104" i="6"/>
  <c r="I104" i="6" s="1"/>
  <c r="H10" i="6"/>
  <c r="K10" i="6" s="1"/>
  <c r="G10" i="6"/>
  <c r="J10" i="6" s="1"/>
  <c r="F10" i="6"/>
  <c r="I10" i="6" s="1"/>
  <c r="H106" i="6"/>
  <c r="K106" i="6" s="1"/>
  <c r="G106" i="6"/>
  <c r="J106" i="6" s="1"/>
  <c r="F106" i="6"/>
  <c r="I106" i="6" s="1"/>
  <c r="H21" i="6"/>
  <c r="K21" i="6" s="1"/>
  <c r="G21" i="6"/>
  <c r="J21" i="6" s="1"/>
  <c r="F21" i="6"/>
  <c r="I21" i="6" s="1"/>
  <c r="H181" i="6"/>
  <c r="K181" i="6" s="1"/>
  <c r="G181" i="6"/>
  <c r="J181" i="6" s="1"/>
  <c r="F181" i="6"/>
  <c r="I181" i="6" s="1"/>
  <c r="H24" i="6"/>
  <c r="K24" i="6" s="1"/>
  <c r="G24" i="6"/>
  <c r="J24" i="6" s="1"/>
  <c r="F24" i="6"/>
  <c r="I24" i="6" s="1"/>
  <c r="H9" i="6"/>
  <c r="K9" i="6" s="1"/>
  <c r="G9" i="6"/>
  <c r="J9" i="6" s="1"/>
  <c r="F9" i="6"/>
  <c r="I9" i="6" s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AG4" i="6" l="1"/>
  <c r="AG9" i="6"/>
  <c r="AG13" i="6"/>
  <c r="AG18" i="6"/>
  <c r="AG24" i="6"/>
  <c r="AG28" i="6"/>
  <c r="AG32" i="6"/>
  <c r="AG37" i="6"/>
  <c r="AG41" i="6"/>
  <c r="AG45" i="6"/>
  <c r="AG51" i="6"/>
  <c r="AG56" i="6"/>
  <c r="AG60" i="6"/>
  <c r="AG65" i="6"/>
  <c r="AG70" i="6"/>
  <c r="AG81" i="6"/>
  <c r="AG87" i="6"/>
  <c r="AG92" i="6"/>
  <c r="AG96" i="6"/>
  <c r="AG102" i="6"/>
  <c r="AG106" i="6"/>
  <c r="AG110" i="6"/>
  <c r="AG114" i="6"/>
  <c r="AG119" i="6"/>
  <c r="AG123" i="6"/>
  <c r="AG127" i="6"/>
  <c r="AG138" i="6"/>
  <c r="AG143" i="6"/>
  <c r="AG178" i="6"/>
  <c r="AG10" i="6"/>
  <c r="AG14" i="6"/>
  <c r="AG20" i="6"/>
  <c r="AG34" i="6"/>
  <c r="AG38" i="6"/>
  <c r="AG42" i="6"/>
  <c r="AG46" i="6"/>
  <c r="AG52" i="6"/>
  <c r="AG62" i="6"/>
  <c r="AG66" i="6"/>
  <c r="AG71" i="6"/>
  <c r="AG84" i="6"/>
  <c r="AG88" i="6"/>
  <c r="AG103" i="6"/>
  <c r="AG107" i="6"/>
  <c r="AG111" i="6"/>
  <c r="AG115" i="6"/>
  <c r="AG139" i="6"/>
  <c r="AG163" i="6"/>
  <c r="AG179" i="6"/>
  <c r="AG186" i="6"/>
  <c r="AG191" i="6"/>
  <c r="AG193" i="6"/>
  <c r="AG177" i="6"/>
  <c r="AG173" i="6"/>
  <c r="AG169" i="6"/>
  <c r="AG165" i="6"/>
  <c r="AG157" i="6"/>
  <c r="AG129" i="6"/>
  <c r="AG117" i="6"/>
  <c r="AG101" i="6"/>
  <c r="AG77" i="6"/>
  <c r="AG61" i="6"/>
  <c r="AG49" i="6"/>
  <c r="AG33" i="6"/>
  <c r="AG192" i="6"/>
  <c r="AG180" i="6"/>
  <c r="AG176" i="6"/>
  <c r="AG172" i="6"/>
  <c r="AG168" i="6"/>
  <c r="AG164" i="6"/>
  <c r="AG160" i="6"/>
  <c r="AG156" i="6"/>
  <c r="AG144" i="6"/>
  <c r="AG140" i="6"/>
  <c r="AG100" i="6"/>
  <c r="AG183" i="6"/>
  <c r="AG167" i="6"/>
  <c r="AG159" i="6"/>
  <c r="AG151" i="6"/>
  <c r="AG135" i="6"/>
  <c r="AG79" i="6"/>
  <c r="AG74" i="6"/>
  <c r="AG68" i="6"/>
  <c r="AG47" i="6"/>
  <c r="AG15" i="6"/>
  <c r="AG190" i="6"/>
  <c r="AG182" i="6"/>
  <c r="AG174" i="6"/>
  <c r="AG158" i="6"/>
  <c r="AG150" i="6"/>
  <c r="AG134" i="6"/>
  <c r="AG83" i="6"/>
  <c r="AG78" i="6"/>
  <c r="AG72" i="6"/>
  <c r="AG19" i="6"/>
  <c r="AG171" i="6"/>
  <c r="AG147" i="6"/>
  <c r="AG82" i="6"/>
  <c r="AG76" i="6"/>
  <c r="AG55" i="6"/>
  <c r="AG23" i="6"/>
  <c r="AG2" i="6"/>
  <c r="AG194" i="6"/>
  <c r="AG170" i="6"/>
  <c r="AG162" i="6"/>
  <c r="AG146" i="6"/>
  <c r="AG91" i="6"/>
  <c r="AG75" i="6"/>
  <c r="AG6" i="6"/>
  <c r="AG7" i="6"/>
  <c r="AG11" i="6"/>
  <c r="AG16" i="6"/>
  <c r="AG21" i="6"/>
  <c r="AG26" i="6"/>
  <c r="AG30" i="6"/>
  <c r="AG35" i="6"/>
  <c r="AG39" i="6"/>
  <c r="AG43" i="6"/>
  <c r="AG48" i="6"/>
  <c r="AG53" i="6"/>
  <c r="AG58" i="6"/>
  <c r="AG63" i="6"/>
  <c r="AG67" i="6"/>
  <c r="AG73" i="6"/>
  <c r="AG85" i="6"/>
  <c r="AG89" i="6"/>
  <c r="AG94" i="6"/>
  <c r="AG98" i="6"/>
  <c r="AG130" i="6"/>
  <c r="AG154" i="6"/>
  <c r="AG166" i="6"/>
  <c r="AG187" i="6"/>
  <c r="AG195" i="6"/>
  <c r="AG3" i="6"/>
  <c r="AG8" i="6"/>
  <c r="AG12" i="6"/>
  <c r="AG22" i="6"/>
  <c r="AG27" i="6"/>
  <c r="AG31" i="6"/>
  <c r="AG36" i="6"/>
  <c r="AG40" i="6"/>
  <c r="AG44" i="6"/>
  <c r="AG50" i="6"/>
  <c r="AG54" i="6"/>
  <c r="AG59" i="6"/>
  <c r="AG64" i="6"/>
  <c r="AG80" i="6"/>
  <c r="AG86" i="6"/>
  <c r="AG90" i="6"/>
  <c r="AG95" i="6"/>
  <c r="AG99" i="6"/>
  <c r="AG118" i="6"/>
  <c r="AG122" i="6"/>
  <c r="AG126" i="6"/>
  <c r="AG131" i="6"/>
  <c r="AG142" i="6"/>
  <c r="AG155" i="6"/>
  <c r="AG175" i="6"/>
  <c r="AG104" i="6"/>
  <c r="AG108" i="6"/>
  <c r="AG112" i="6"/>
  <c r="AG116" i="6"/>
  <c r="AG121" i="6"/>
  <c r="AG125" i="6"/>
  <c r="AG136" i="6"/>
  <c r="AG141" i="6"/>
  <c r="AG148" i="6"/>
  <c r="AG181" i="6"/>
  <c r="AG17" i="6"/>
  <c r="AG69" i="6"/>
  <c r="AG105" i="6"/>
  <c r="AG109" i="6"/>
  <c r="AG113" i="6"/>
  <c r="AG137" i="6"/>
  <c r="AG149" i="6"/>
  <c r="AG184" i="6"/>
  <c r="AG188" i="6"/>
  <c r="AG132" i="6"/>
  <c r="AG152" i="6"/>
  <c r="AG161" i="6"/>
  <c r="AG185" i="6"/>
  <c r="AG189" i="6"/>
  <c r="AG5" i="6"/>
  <c r="AG25" i="6"/>
  <c r="AG29" i="6"/>
  <c r="AG57" i="6"/>
  <c r="AG93" i="6"/>
  <c r="AG97" i="6"/>
  <c r="AG120" i="6"/>
  <c r="AG124" i="6"/>
  <c r="AG128" i="6"/>
  <c r="AG133" i="6"/>
  <c r="AG145" i="6"/>
  <c r="AG153" i="6"/>
  <c r="X4" i="6"/>
  <c r="X8" i="6"/>
  <c r="X12" i="6"/>
  <c r="X16" i="6"/>
  <c r="X20" i="6"/>
  <c r="X24" i="6"/>
  <c r="X28" i="6"/>
  <c r="X32" i="6"/>
  <c r="X5" i="6"/>
  <c r="X9" i="6"/>
  <c r="X13" i="6"/>
  <c r="X17" i="6"/>
  <c r="X21" i="6"/>
  <c r="X25" i="6"/>
  <c r="X29" i="6"/>
  <c r="I2" i="1"/>
  <c r="J3" i="1"/>
  <c r="L124" i="6"/>
  <c r="L50" i="6"/>
  <c r="L75" i="6"/>
  <c r="L73" i="6"/>
  <c r="L149" i="6"/>
  <c r="L5" i="6"/>
  <c r="L172" i="6"/>
  <c r="L33" i="6"/>
  <c r="L185" i="6"/>
  <c r="L98" i="6"/>
  <c r="L161" i="6"/>
  <c r="L95" i="6"/>
  <c r="L144" i="6"/>
  <c r="L34" i="6"/>
  <c r="L159" i="6"/>
  <c r="L167" i="6"/>
  <c r="L127" i="6"/>
  <c r="L74" i="6"/>
  <c r="L120" i="6"/>
  <c r="L131" i="6"/>
  <c r="L63" i="6"/>
  <c r="L70" i="6"/>
  <c r="L24" i="6"/>
  <c r="L106" i="6"/>
  <c r="L81" i="6"/>
  <c r="L121" i="6"/>
  <c r="L107" i="6"/>
  <c r="L45" i="6"/>
  <c r="L117" i="6"/>
  <c r="L129" i="6"/>
  <c r="L100" i="6"/>
  <c r="L139" i="6"/>
  <c r="L53" i="6"/>
  <c r="L176" i="6"/>
  <c r="L9" i="6"/>
  <c r="L110" i="6"/>
  <c r="L169" i="6"/>
  <c r="L130" i="6"/>
  <c r="L109" i="6"/>
  <c r="L21" i="6"/>
  <c r="L2" i="6"/>
  <c r="L104" i="6"/>
  <c r="L62" i="6"/>
  <c r="L136" i="6"/>
  <c r="L166" i="6"/>
  <c r="L111" i="6"/>
  <c r="L57" i="6"/>
  <c r="L126" i="6"/>
  <c r="L60" i="6"/>
  <c r="L59" i="6"/>
  <c r="L186" i="6"/>
  <c r="L103" i="6"/>
  <c r="L141" i="6"/>
  <c r="L150" i="6"/>
  <c r="L189" i="6"/>
  <c r="L23" i="6"/>
  <c r="L135" i="6"/>
  <c r="L146" i="6"/>
  <c r="L67" i="6"/>
  <c r="L49" i="6"/>
  <c r="L43" i="6"/>
  <c r="L133" i="6"/>
  <c r="L19" i="6"/>
  <c r="L76" i="6"/>
  <c r="L36" i="6"/>
  <c r="L56" i="6"/>
  <c r="L29" i="6"/>
  <c r="L35" i="6"/>
  <c r="L94" i="6"/>
  <c r="L96" i="6"/>
  <c r="L155" i="6"/>
  <c r="L15" i="6"/>
  <c r="L85" i="6"/>
  <c r="L128" i="6"/>
  <c r="L173" i="6"/>
  <c r="L102" i="6"/>
  <c r="L80" i="6"/>
  <c r="L16" i="6"/>
  <c r="L148" i="6"/>
  <c r="L181" i="6"/>
  <c r="L10" i="6"/>
  <c r="L27" i="6"/>
  <c r="L97" i="6"/>
  <c r="L143" i="6"/>
  <c r="L90" i="6"/>
  <c r="L177" i="6"/>
  <c r="L37" i="6"/>
  <c r="L174" i="6"/>
  <c r="L71" i="6"/>
  <c r="L11" i="6"/>
  <c r="L191" i="6"/>
  <c r="L86" i="6"/>
  <c r="L193" i="6"/>
  <c r="L87" i="6"/>
  <c r="L31" i="6"/>
  <c r="L154" i="6"/>
  <c r="L190" i="6"/>
  <c r="L42" i="6"/>
  <c r="L115" i="6"/>
  <c r="L164" i="6"/>
  <c r="L132" i="6"/>
  <c r="L187" i="6"/>
  <c r="L137" i="6"/>
  <c r="L194" i="6"/>
  <c r="L151" i="6"/>
  <c r="L51" i="6"/>
  <c r="L119" i="6"/>
  <c r="L89" i="6"/>
  <c r="L68" i="6"/>
  <c r="L153" i="6"/>
  <c r="L183" i="6"/>
  <c r="L54" i="6"/>
  <c r="L114" i="6"/>
  <c r="L199" i="6"/>
  <c r="L113" i="6"/>
  <c r="L58" i="6"/>
  <c r="L30" i="6"/>
  <c r="L184" i="6"/>
  <c r="L28" i="6"/>
  <c r="L138" i="6"/>
  <c r="L25" i="6"/>
  <c r="L198" i="6"/>
  <c r="L13" i="6"/>
  <c r="L112" i="6"/>
  <c r="L123" i="6"/>
  <c r="L79" i="6"/>
  <c r="L65" i="6"/>
  <c r="L6" i="6"/>
  <c r="L99" i="6"/>
  <c r="L108" i="6"/>
  <c r="L7" i="6"/>
  <c r="L170" i="6"/>
  <c r="L78" i="6"/>
  <c r="L64" i="6"/>
  <c r="L152" i="6"/>
  <c r="L92" i="6"/>
  <c r="L26" i="6"/>
  <c r="L91" i="6"/>
  <c r="L196" i="6"/>
  <c r="L84" i="6"/>
  <c r="L105" i="6"/>
  <c r="L77" i="6"/>
  <c r="L48" i="6"/>
  <c r="L145" i="6"/>
  <c r="L142" i="6"/>
  <c r="L118" i="6"/>
  <c r="L93" i="6"/>
  <c r="L32" i="6"/>
  <c r="L22" i="6"/>
  <c r="L72" i="6"/>
  <c r="L160" i="6"/>
  <c r="L82" i="6"/>
  <c r="L192" i="6"/>
  <c r="L101" i="6"/>
  <c r="L188" i="6"/>
  <c r="L180" i="6"/>
  <c r="L165" i="6"/>
  <c r="L69" i="6"/>
  <c r="L39" i="6"/>
  <c r="L55" i="6"/>
  <c r="L88" i="6"/>
  <c r="L83" i="6"/>
  <c r="L14" i="6"/>
  <c r="L8" i="6"/>
  <c r="L134" i="6"/>
  <c r="L40" i="6"/>
  <c r="L147" i="6"/>
  <c r="L179" i="6"/>
  <c r="L178" i="6"/>
  <c r="L52" i="6"/>
  <c r="L125" i="6"/>
  <c r="L38" i="6"/>
  <c r="L20" i="6"/>
  <c r="L3" i="6"/>
  <c r="L171" i="6"/>
  <c r="L47" i="6"/>
  <c r="L195" i="6"/>
  <c r="L156" i="6"/>
  <c r="L140" i="6"/>
  <c r="L44" i="6"/>
  <c r="L168" i="6"/>
  <c r="L158" i="6"/>
  <c r="L41" i="6"/>
  <c r="L157" i="6"/>
  <c r="L197" i="6"/>
  <c r="L61" i="6"/>
  <c r="L116" i="6"/>
  <c r="L162" i="6"/>
  <c r="L12" i="6"/>
  <c r="L18" i="6"/>
  <c r="L46" i="6"/>
  <c r="L182" i="6"/>
  <c r="L163" i="6"/>
  <c r="L4" i="6"/>
  <c r="L175" i="6"/>
  <c r="L66" i="6"/>
  <c r="L122" i="6"/>
  <c r="L17" i="6"/>
  <c r="L201" i="6"/>
  <c r="L200" i="6"/>
  <c r="I137" i="1"/>
  <c r="I5" i="1"/>
  <c r="I9" i="1"/>
  <c r="I13" i="1"/>
  <c r="I17" i="1"/>
  <c r="I21" i="1"/>
  <c r="I25" i="1"/>
  <c r="I29" i="1"/>
  <c r="I37" i="1"/>
  <c r="I41" i="1"/>
  <c r="I49" i="1"/>
  <c r="I53" i="1"/>
  <c r="I57" i="1"/>
  <c r="I65" i="1"/>
  <c r="I69" i="1"/>
  <c r="I73" i="1"/>
  <c r="I77" i="1"/>
  <c r="I85" i="1"/>
  <c r="I89" i="1"/>
  <c r="I93" i="1"/>
  <c r="I97" i="1"/>
  <c r="I101" i="1"/>
  <c r="I105" i="1"/>
  <c r="I109" i="1"/>
  <c r="I113" i="1"/>
  <c r="I117" i="1"/>
  <c r="I121" i="1"/>
  <c r="I125" i="1"/>
  <c r="I133" i="1"/>
  <c r="I200" i="1"/>
  <c r="I201" i="1"/>
  <c r="I10" i="1"/>
  <c r="I14" i="1"/>
  <c r="I18" i="1"/>
  <c r="I22" i="1"/>
  <c r="I30" i="1"/>
  <c r="I38" i="1"/>
  <c r="I46" i="1"/>
  <c r="I50" i="1"/>
  <c r="I58" i="1"/>
  <c r="I66" i="1"/>
  <c r="I70" i="1"/>
  <c r="I78" i="1"/>
  <c r="I82" i="1"/>
  <c r="I90" i="1"/>
  <c r="I94" i="1"/>
  <c r="I98" i="1"/>
  <c r="I102" i="1"/>
  <c r="I106" i="1"/>
  <c r="I110" i="1"/>
  <c r="I118" i="1"/>
  <c r="I4" i="1"/>
  <c r="I8" i="1"/>
  <c r="I12" i="1"/>
  <c r="I16" i="1"/>
  <c r="I20" i="1"/>
  <c r="I24" i="1"/>
  <c r="I28" i="1"/>
  <c r="I32" i="1"/>
  <c r="I36" i="1"/>
  <c r="I40" i="1"/>
  <c r="I44" i="1"/>
  <c r="I48" i="1"/>
  <c r="I52" i="1"/>
  <c r="I56" i="1"/>
  <c r="I60" i="1"/>
  <c r="I64" i="1"/>
  <c r="I68" i="1"/>
  <c r="I72" i="1"/>
  <c r="I76" i="1"/>
  <c r="I80" i="1"/>
  <c r="I84" i="1"/>
  <c r="I88" i="1"/>
  <c r="I92" i="1"/>
  <c r="I96" i="1"/>
  <c r="I100" i="1"/>
  <c r="I104" i="1"/>
  <c r="I108" i="1"/>
  <c r="I112" i="1"/>
  <c r="I116" i="1"/>
  <c r="I120" i="1"/>
  <c r="I124" i="1"/>
  <c r="I128" i="1"/>
  <c r="I132" i="1"/>
  <c r="I136" i="1"/>
  <c r="I140" i="1"/>
  <c r="I144" i="1"/>
  <c r="I148" i="1"/>
  <c r="I152" i="1"/>
  <c r="I156" i="1"/>
  <c r="I160" i="1"/>
  <c r="I164" i="1"/>
  <c r="I168" i="1"/>
  <c r="I141" i="1"/>
  <c r="I145" i="1"/>
  <c r="I149" i="1"/>
  <c r="I153" i="1"/>
  <c r="I157" i="1"/>
  <c r="I161" i="1"/>
  <c r="I165" i="1"/>
  <c r="I169" i="1"/>
  <c r="I173" i="1"/>
  <c r="I177" i="1"/>
  <c r="I181" i="1"/>
  <c r="I185" i="1"/>
  <c r="I189" i="1"/>
  <c r="I193" i="1"/>
  <c r="I197" i="1"/>
  <c r="K201" i="1"/>
  <c r="K200" i="1"/>
  <c r="K2" i="1"/>
  <c r="K4" i="1"/>
  <c r="K6" i="1"/>
  <c r="K8" i="1"/>
  <c r="I33" i="1"/>
  <c r="I45" i="1"/>
  <c r="I61" i="1"/>
  <c r="I81" i="1"/>
  <c r="I129" i="1"/>
  <c r="I6" i="1"/>
  <c r="I26" i="1"/>
  <c r="I34" i="1"/>
  <c r="I42" i="1"/>
  <c r="I54" i="1"/>
  <c r="I62" i="1"/>
  <c r="I74" i="1"/>
  <c r="I86" i="1"/>
  <c r="I114" i="1"/>
  <c r="I122" i="1"/>
  <c r="I126" i="1"/>
  <c r="J5" i="1"/>
  <c r="J7" i="1"/>
  <c r="J9" i="1"/>
  <c r="J11" i="1"/>
  <c r="J13" i="1"/>
  <c r="J15" i="1"/>
  <c r="J17" i="1"/>
  <c r="I130" i="1"/>
  <c r="I134" i="1"/>
  <c r="I138" i="1"/>
  <c r="I142" i="1"/>
  <c r="I146" i="1"/>
  <c r="I150" i="1"/>
  <c r="I154" i="1"/>
  <c r="I158" i="1"/>
  <c r="I162" i="1"/>
  <c r="I166" i="1"/>
  <c r="I170" i="1"/>
  <c r="I174" i="1"/>
  <c r="I178" i="1"/>
  <c r="I182" i="1"/>
  <c r="I186" i="1"/>
  <c r="I190" i="1"/>
  <c r="I194" i="1"/>
  <c r="I198" i="1"/>
  <c r="I3" i="1"/>
  <c r="I7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71" i="1"/>
  <c r="I75" i="1"/>
  <c r="I79" i="1"/>
  <c r="I83" i="1"/>
  <c r="I87" i="1"/>
  <c r="I91" i="1"/>
  <c r="I95" i="1"/>
  <c r="I99" i="1"/>
  <c r="I103" i="1"/>
  <c r="I107" i="1"/>
  <c r="I111" i="1"/>
  <c r="I115" i="1"/>
  <c r="I119" i="1"/>
  <c r="I123" i="1"/>
  <c r="I127" i="1"/>
  <c r="I131" i="1"/>
  <c r="I135" i="1"/>
  <c r="I139" i="1"/>
  <c r="I143" i="1"/>
  <c r="I147" i="1"/>
  <c r="I151" i="1"/>
  <c r="I155" i="1"/>
  <c r="I159" i="1"/>
  <c r="I163" i="1"/>
  <c r="I167" i="1"/>
  <c r="I171" i="1"/>
  <c r="I175" i="1"/>
  <c r="I179" i="1"/>
  <c r="I183" i="1"/>
  <c r="I187" i="1"/>
  <c r="I191" i="1"/>
  <c r="I195" i="1"/>
  <c r="I199" i="1"/>
  <c r="K3" i="1"/>
  <c r="K5" i="1"/>
  <c r="I172" i="1"/>
  <c r="I176" i="1"/>
  <c r="I180" i="1"/>
  <c r="I184" i="1"/>
  <c r="I188" i="1"/>
  <c r="I192" i="1"/>
  <c r="I196" i="1"/>
  <c r="J201" i="1"/>
  <c r="J200" i="1"/>
  <c r="J2" i="1"/>
  <c r="J4" i="1"/>
  <c r="J6" i="1"/>
  <c r="J8" i="1"/>
  <c r="J10" i="1"/>
  <c r="J12" i="1"/>
  <c r="J14" i="1"/>
  <c r="J16" i="1"/>
  <c r="J18" i="1"/>
  <c r="J20" i="1"/>
  <c r="J22" i="1"/>
  <c r="J24" i="1"/>
  <c r="J26" i="1"/>
  <c r="J28" i="1"/>
  <c r="J30" i="1"/>
  <c r="J32" i="1"/>
  <c r="J34" i="1"/>
  <c r="J36" i="1"/>
  <c r="J38" i="1"/>
  <c r="J40" i="1"/>
  <c r="J42" i="1"/>
  <c r="J44" i="1"/>
  <c r="J46" i="1"/>
  <c r="J48" i="1"/>
  <c r="J50" i="1"/>
  <c r="J52" i="1"/>
  <c r="J54" i="1"/>
  <c r="J56" i="1"/>
  <c r="J58" i="1"/>
  <c r="J60" i="1"/>
  <c r="J62" i="1"/>
  <c r="J64" i="1"/>
  <c r="J66" i="1"/>
  <c r="J68" i="1"/>
  <c r="J70" i="1"/>
  <c r="J72" i="1"/>
  <c r="J74" i="1"/>
  <c r="J76" i="1"/>
  <c r="J78" i="1"/>
  <c r="J80" i="1"/>
  <c r="J82" i="1"/>
  <c r="J84" i="1"/>
  <c r="J86" i="1"/>
  <c r="J88" i="1"/>
  <c r="J90" i="1"/>
  <c r="J92" i="1"/>
  <c r="J94" i="1"/>
  <c r="J96" i="1"/>
  <c r="J98" i="1"/>
  <c r="J100" i="1"/>
  <c r="J102" i="1"/>
  <c r="J104" i="1"/>
  <c r="J106" i="1"/>
  <c r="J108" i="1"/>
  <c r="J110" i="1"/>
  <c r="J112" i="1"/>
  <c r="J114" i="1"/>
  <c r="J116" i="1"/>
  <c r="J118" i="1"/>
  <c r="J122" i="1"/>
  <c r="J126" i="1"/>
  <c r="J130" i="1"/>
  <c r="J134" i="1"/>
  <c r="J138" i="1"/>
  <c r="J142" i="1"/>
  <c r="J146" i="1"/>
  <c r="J150" i="1"/>
  <c r="J154" i="1"/>
  <c r="J158" i="1"/>
  <c r="J162" i="1"/>
  <c r="J166" i="1"/>
  <c r="J170" i="1"/>
  <c r="J174" i="1"/>
  <c r="J178" i="1"/>
  <c r="J182" i="1"/>
  <c r="J186" i="1"/>
  <c r="J190" i="1"/>
  <c r="J194" i="1"/>
  <c r="J198" i="1"/>
  <c r="K10" i="1"/>
  <c r="K12" i="1"/>
  <c r="K14" i="1"/>
  <c r="K16" i="1"/>
  <c r="K18" i="1"/>
  <c r="K20" i="1"/>
  <c r="K22" i="1"/>
  <c r="K24" i="1"/>
  <c r="K26" i="1"/>
  <c r="K28" i="1"/>
  <c r="K30" i="1"/>
  <c r="K32" i="1"/>
  <c r="K34" i="1"/>
  <c r="K36" i="1"/>
  <c r="K38" i="1"/>
  <c r="K40" i="1"/>
  <c r="K42" i="1"/>
  <c r="K44" i="1"/>
  <c r="K46" i="1"/>
  <c r="K48" i="1"/>
  <c r="K50" i="1"/>
  <c r="K52" i="1"/>
  <c r="K54" i="1"/>
  <c r="K56" i="1"/>
  <c r="K58" i="1"/>
  <c r="K60" i="1"/>
  <c r="K62" i="1"/>
  <c r="K64" i="1"/>
  <c r="K66" i="1"/>
  <c r="K68" i="1"/>
  <c r="K70" i="1"/>
  <c r="K72" i="1"/>
  <c r="K74" i="1"/>
  <c r="K76" i="1"/>
  <c r="K78" i="1"/>
  <c r="K80" i="1"/>
  <c r="K82" i="1"/>
  <c r="K84" i="1"/>
  <c r="K86" i="1"/>
  <c r="K88" i="1"/>
  <c r="K90" i="1"/>
  <c r="K92" i="1"/>
  <c r="K94" i="1"/>
  <c r="K96" i="1"/>
  <c r="K98" i="1"/>
  <c r="K100" i="1"/>
  <c r="K102" i="1"/>
  <c r="K104" i="1"/>
  <c r="K106" i="1"/>
  <c r="K108" i="1"/>
  <c r="K110" i="1"/>
  <c r="K112" i="1"/>
  <c r="K114" i="1"/>
  <c r="K116" i="1"/>
  <c r="J19" i="1"/>
  <c r="J21" i="1"/>
  <c r="J23" i="1"/>
  <c r="J25" i="1"/>
  <c r="J27" i="1"/>
  <c r="J29" i="1"/>
  <c r="J31" i="1"/>
  <c r="J33" i="1"/>
  <c r="J35" i="1"/>
  <c r="J37" i="1"/>
  <c r="J39" i="1"/>
  <c r="J41" i="1"/>
  <c r="J43" i="1"/>
  <c r="J45" i="1"/>
  <c r="J47" i="1"/>
  <c r="J49" i="1"/>
  <c r="J51" i="1"/>
  <c r="J53" i="1"/>
  <c r="J55" i="1"/>
  <c r="J57" i="1"/>
  <c r="J59" i="1"/>
  <c r="J61" i="1"/>
  <c r="J63" i="1"/>
  <c r="J65" i="1"/>
  <c r="J67" i="1"/>
  <c r="J69" i="1"/>
  <c r="J71" i="1"/>
  <c r="J73" i="1"/>
  <c r="J75" i="1"/>
  <c r="J77" i="1"/>
  <c r="J79" i="1"/>
  <c r="J81" i="1"/>
  <c r="J83" i="1"/>
  <c r="J85" i="1"/>
  <c r="J87" i="1"/>
  <c r="J89" i="1"/>
  <c r="J91" i="1"/>
  <c r="J93" i="1"/>
  <c r="J95" i="1"/>
  <c r="J97" i="1"/>
  <c r="J99" i="1"/>
  <c r="J101" i="1"/>
  <c r="J103" i="1"/>
  <c r="J105" i="1"/>
  <c r="J107" i="1"/>
  <c r="J109" i="1"/>
  <c r="J111" i="1"/>
  <c r="J113" i="1"/>
  <c r="J115" i="1"/>
  <c r="J117" i="1"/>
  <c r="J119" i="1"/>
  <c r="J121" i="1"/>
  <c r="J123" i="1"/>
  <c r="J125" i="1"/>
  <c r="J127" i="1"/>
  <c r="J131" i="1"/>
  <c r="J135" i="1"/>
  <c r="J139" i="1"/>
  <c r="J143" i="1"/>
  <c r="J147" i="1"/>
  <c r="J151" i="1"/>
  <c r="J155" i="1"/>
  <c r="J159" i="1"/>
  <c r="J163" i="1"/>
  <c r="J167" i="1"/>
  <c r="J171" i="1"/>
  <c r="J175" i="1"/>
  <c r="J179" i="1"/>
  <c r="J183" i="1"/>
  <c r="J187" i="1"/>
  <c r="J191" i="1"/>
  <c r="J195" i="1"/>
  <c r="J199" i="1"/>
  <c r="K7" i="1"/>
  <c r="K9" i="1"/>
  <c r="K11" i="1"/>
  <c r="K13" i="1"/>
  <c r="K15" i="1"/>
  <c r="K17" i="1"/>
  <c r="K19" i="1"/>
  <c r="K21" i="1"/>
  <c r="K23" i="1"/>
  <c r="K25" i="1"/>
  <c r="K27" i="1"/>
  <c r="K29" i="1"/>
  <c r="K31" i="1"/>
  <c r="K33" i="1"/>
  <c r="K35" i="1"/>
  <c r="K37" i="1"/>
  <c r="K39" i="1"/>
  <c r="K41" i="1"/>
  <c r="K43" i="1"/>
  <c r="K45" i="1"/>
  <c r="K47" i="1"/>
  <c r="K49" i="1"/>
  <c r="K51" i="1"/>
  <c r="K53" i="1"/>
  <c r="K55" i="1"/>
  <c r="K57" i="1"/>
  <c r="K59" i="1"/>
  <c r="K61" i="1"/>
  <c r="K63" i="1"/>
  <c r="K65" i="1"/>
  <c r="K67" i="1"/>
  <c r="K69" i="1"/>
  <c r="K71" i="1"/>
  <c r="K73" i="1"/>
  <c r="K75" i="1"/>
  <c r="K77" i="1"/>
  <c r="K79" i="1"/>
  <c r="K81" i="1"/>
  <c r="K83" i="1"/>
  <c r="K85" i="1"/>
  <c r="K87" i="1"/>
  <c r="K89" i="1"/>
  <c r="K91" i="1"/>
  <c r="K93" i="1"/>
  <c r="K95" i="1"/>
  <c r="K97" i="1"/>
  <c r="K99" i="1"/>
  <c r="K101" i="1"/>
  <c r="K103" i="1"/>
  <c r="K105" i="1"/>
  <c r="K107" i="1"/>
  <c r="K109" i="1"/>
  <c r="K111" i="1"/>
  <c r="K113" i="1"/>
  <c r="K115" i="1"/>
  <c r="K117" i="1"/>
  <c r="K119" i="1"/>
  <c r="K121" i="1"/>
  <c r="K123" i="1"/>
  <c r="J120" i="1"/>
  <c r="J124" i="1"/>
  <c r="J128" i="1"/>
  <c r="J132" i="1"/>
  <c r="J136" i="1"/>
  <c r="J140" i="1"/>
  <c r="J144" i="1"/>
  <c r="J148" i="1"/>
  <c r="J152" i="1"/>
  <c r="J156" i="1"/>
  <c r="J160" i="1"/>
  <c r="J164" i="1"/>
  <c r="J168" i="1"/>
  <c r="J172" i="1"/>
  <c r="J176" i="1"/>
  <c r="J180" i="1"/>
  <c r="J184" i="1"/>
  <c r="J188" i="1"/>
  <c r="J192" i="1"/>
  <c r="J196" i="1"/>
  <c r="K118" i="1"/>
  <c r="K120" i="1"/>
  <c r="K122" i="1"/>
  <c r="K124" i="1"/>
  <c r="K126" i="1"/>
  <c r="K128" i="1"/>
  <c r="K130" i="1"/>
  <c r="K132" i="1"/>
  <c r="K134" i="1"/>
  <c r="K136" i="1"/>
  <c r="K138" i="1"/>
  <c r="K140" i="1"/>
  <c r="K142" i="1"/>
  <c r="K144" i="1"/>
  <c r="K146" i="1"/>
  <c r="K148" i="1"/>
  <c r="K150" i="1"/>
  <c r="K152" i="1"/>
  <c r="K154" i="1"/>
  <c r="K156" i="1"/>
  <c r="K158" i="1"/>
  <c r="K160" i="1"/>
  <c r="K162" i="1"/>
  <c r="K164" i="1"/>
  <c r="K166" i="1"/>
  <c r="K168" i="1"/>
  <c r="K170" i="1"/>
  <c r="K172" i="1"/>
  <c r="K174" i="1"/>
  <c r="K176" i="1"/>
  <c r="K178" i="1"/>
  <c r="K180" i="1"/>
  <c r="K182" i="1"/>
  <c r="K184" i="1"/>
  <c r="K186" i="1"/>
  <c r="K188" i="1"/>
  <c r="K190" i="1"/>
  <c r="K192" i="1"/>
  <c r="K194" i="1"/>
  <c r="K196" i="1"/>
  <c r="K198" i="1"/>
  <c r="J129" i="1"/>
  <c r="J133" i="1"/>
  <c r="J137" i="1"/>
  <c r="J141" i="1"/>
  <c r="J145" i="1"/>
  <c r="J149" i="1"/>
  <c r="J153" i="1"/>
  <c r="J157" i="1"/>
  <c r="J161" i="1"/>
  <c r="J165" i="1"/>
  <c r="J169" i="1"/>
  <c r="J173" i="1"/>
  <c r="J177" i="1"/>
  <c r="J181" i="1"/>
  <c r="J185" i="1"/>
  <c r="J189" i="1"/>
  <c r="J193" i="1"/>
  <c r="J197" i="1"/>
  <c r="K125" i="1"/>
  <c r="K127" i="1"/>
  <c r="K129" i="1"/>
  <c r="K131" i="1"/>
  <c r="K133" i="1"/>
  <c r="K135" i="1"/>
  <c r="K137" i="1"/>
  <c r="K139" i="1"/>
  <c r="K141" i="1"/>
  <c r="K143" i="1"/>
  <c r="K145" i="1"/>
  <c r="K147" i="1"/>
  <c r="K149" i="1"/>
  <c r="K151" i="1"/>
  <c r="K153" i="1"/>
  <c r="K155" i="1"/>
  <c r="K157" i="1"/>
  <c r="K159" i="1"/>
  <c r="K161" i="1"/>
  <c r="K163" i="1"/>
  <c r="K165" i="1"/>
  <c r="K167" i="1"/>
  <c r="K169" i="1"/>
  <c r="K171" i="1"/>
  <c r="K173" i="1"/>
  <c r="K175" i="1"/>
  <c r="K177" i="1"/>
  <c r="K179" i="1"/>
  <c r="K181" i="1"/>
  <c r="K183" i="1"/>
  <c r="K185" i="1"/>
  <c r="K187" i="1"/>
  <c r="K189" i="1"/>
  <c r="K191" i="1"/>
  <c r="K193" i="1"/>
  <c r="K195" i="1"/>
  <c r="K197" i="1"/>
  <c r="K199" i="1"/>
  <c r="O2" i="1"/>
  <c r="P2" i="1" s="1"/>
  <c r="O3" i="1"/>
  <c r="P3" i="1" s="1"/>
  <c r="Y34" i="6" l="1"/>
  <c r="Y29" i="6"/>
  <c r="Y38" i="6"/>
  <c r="Y28" i="6"/>
  <c r="Y150" i="6"/>
  <c r="Y190" i="6"/>
  <c r="Y164" i="6"/>
  <c r="Y68" i="6"/>
  <c r="Y15" i="6"/>
  <c r="Y123" i="6"/>
  <c r="Y157" i="6"/>
  <c r="Y185" i="6"/>
  <c r="Y81" i="6"/>
  <c r="Y184" i="6"/>
  <c r="Y105" i="6"/>
  <c r="Y141" i="6"/>
  <c r="Y85" i="6"/>
  <c r="Y30" i="6"/>
  <c r="Y179" i="6"/>
  <c r="Y139" i="6"/>
  <c r="Y120" i="6"/>
  <c r="Y103" i="6"/>
  <c r="Y84" i="6"/>
  <c r="Y57" i="6"/>
  <c r="Y25" i="6"/>
  <c r="Y9" i="6"/>
  <c r="Y24" i="6"/>
  <c r="Y8" i="6"/>
  <c r="Y177" i="6"/>
  <c r="Y140" i="6"/>
  <c r="Y49" i="6"/>
  <c r="Y67" i="6"/>
  <c r="Y79" i="6"/>
  <c r="Y147" i="6"/>
  <c r="Y171" i="6"/>
  <c r="Y165" i="6"/>
  <c r="Y101" i="6"/>
  <c r="Y180" i="6"/>
  <c r="Y158" i="6"/>
  <c r="Y47" i="6"/>
  <c r="Y119" i="6"/>
  <c r="Y173" i="6"/>
  <c r="Y146" i="6"/>
  <c r="Y61" i="6"/>
  <c r="Y178" i="6"/>
  <c r="Y132" i="6"/>
  <c r="Y102" i="6"/>
  <c r="Y70" i="6"/>
  <c r="Y45" i="6"/>
  <c r="Y175" i="6"/>
  <c r="Y137" i="6"/>
  <c r="Y118" i="6"/>
  <c r="Y99" i="6"/>
  <c r="Y80" i="6"/>
  <c r="Y54" i="6"/>
  <c r="Y36" i="6"/>
  <c r="Y3" i="6"/>
  <c r="Y166" i="6"/>
  <c r="Y136" i="6"/>
  <c r="Y116" i="6"/>
  <c r="Y98" i="6"/>
  <c r="Y73" i="6"/>
  <c r="Y43" i="6"/>
  <c r="Y26" i="6"/>
  <c r="Y163" i="6"/>
  <c r="Y133" i="6"/>
  <c r="Y115" i="6"/>
  <c r="Y97" i="6"/>
  <c r="Y71" i="6"/>
  <c r="Y52" i="6"/>
  <c r="Y12" i="6"/>
  <c r="Y187" i="6"/>
  <c r="Y167" i="6"/>
  <c r="Y138" i="6"/>
  <c r="Y56" i="6"/>
  <c r="Y18" i="6"/>
  <c r="Y122" i="6"/>
  <c r="Y86" i="6"/>
  <c r="Y59" i="6"/>
  <c r="Y40" i="6"/>
  <c r="Y22" i="6"/>
  <c r="Y104" i="6"/>
  <c r="Y21" i="6"/>
  <c r="Y5" i="6"/>
  <c r="Y20" i="6"/>
  <c r="Y4" i="6"/>
  <c r="Y172" i="6"/>
  <c r="Y134" i="6"/>
  <c r="Y33" i="6"/>
  <c r="Y63" i="6"/>
  <c r="Y83" i="6"/>
  <c r="Y151" i="6"/>
  <c r="Y183" i="6"/>
  <c r="Y160" i="6"/>
  <c r="Y74" i="6"/>
  <c r="Y174" i="6"/>
  <c r="Y100" i="6"/>
  <c r="Y23" i="6"/>
  <c r="Y143" i="6"/>
  <c r="Y87" i="6"/>
  <c r="Y168" i="6"/>
  <c r="Y82" i="6"/>
  <c r="Y6" i="6"/>
  <c r="Y161" i="6"/>
  <c r="Y114" i="6"/>
  <c r="Y96" i="6"/>
  <c r="Y65" i="6"/>
  <c r="Y41" i="6"/>
  <c r="Y155" i="6"/>
  <c r="Y131" i="6"/>
  <c r="Y113" i="6"/>
  <c r="Y95" i="6"/>
  <c r="Y69" i="6"/>
  <c r="Y50" i="6"/>
  <c r="Y31" i="6"/>
  <c r="Y154" i="6"/>
  <c r="Y130" i="6"/>
  <c r="Y112" i="6"/>
  <c r="Y94" i="6"/>
  <c r="Y58" i="6"/>
  <c r="Y39" i="6"/>
  <c r="Y11" i="6"/>
  <c r="Y191" i="6"/>
  <c r="Y153" i="6"/>
  <c r="Y128" i="6"/>
  <c r="Y111" i="6"/>
  <c r="Y93" i="6"/>
  <c r="Y66" i="6"/>
  <c r="Y46" i="6"/>
  <c r="Y14" i="6"/>
  <c r="Y13" i="6"/>
  <c r="Y182" i="6"/>
  <c r="Y76" i="6"/>
  <c r="Y75" i="6"/>
  <c r="Y135" i="6"/>
  <c r="Y170" i="6"/>
  <c r="Y117" i="6"/>
  <c r="Y194" i="6"/>
  <c r="Y72" i="6"/>
  <c r="Y106" i="6"/>
  <c r="Y142" i="6"/>
  <c r="Y181" i="6"/>
  <c r="Y121" i="6"/>
  <c r="Y48" i="6"/>
  <c r="Y192" i="6"/>
  <c r="Y17" i="6"/>
  <c r="Y32" i="6"/>
  <c r="Y16" i="6"/>
  <c r="Y193" i="6"/>
  <c r="Y156" i="6"/>
  <c r="Y129" i="6"/>
  <c r="Y195" i="6"/>
  <c r="Y55" i="6"/>
  <c r="Y91" i="6"/>
  <c r="Y159" i="6"/>
  <c r="Y176" i="6"/>
  <c r="Y144" i="6"/>
  <c r="Y169" i="6"/>
  <c r="Y78" i="6"/>
  <c r="Y19" i="6"/>
  <c r="Y127" i="6"/>
  <c r="Y51" i="6"/>
  <c r="Y162" i="6"/>
  <c r="Y77" i="6"/>
  <c r="Y2" i="6"/>
  <c r="Y189" i="6"/>
  <c r="Y152" i="6"/>
  <c r="Y110" i="6"/>
  <c r="Y92" i="6"/>
  <c r="Y60" i="6"/>
  <c r="Y37" i="6"/>
  <c r="Y188" i="6"/>
  <c r="Y149" i="6"/>
  <c r="Y126" i="6"/>
  <c r="Y109" i="6"/>
  <c r="Y90" i="6"/>
  <c r="Y64" i="6"/>
  <c r="Y44" i="6"/>
  <c r="Y27" i="6"/>
  <c r="Y148" i="6"/>
  <c r="Y125" i="6"/>
  <c r="Y108" i="6"/>
  <c r="Y89" i="6"/>
  <c r="Y53" i="6"/>
  <c r="Y35" i="6"/>
  <c r="Y7" i="6"/>
  <c r="Y186" i="6"/>
  <c r="Y145" i="6"/>
  <c r="Y124" i="6"/>
  <c r="Y107" i="6"/>
  <c r="Y88" i="6"/>
  <c r="Y62" i="6"/>
  <c r="Y42" i="6"/>
  <c r="Y10" i="6"/>
  <c r="M167" i="6"/>
  <c r="M200" i="6"/>
  <c r="M66" i="6"/>
  <c r="M182" i="6"/>
  <c r="M162" i="6"/>
  <c r="M157" i="6"/>
  <c r="M44" i="6"/>
  <c r="M47" i="6"/>
  <c r="M38" i="6"/>
  <c r="M179" i="6"/>
  <c r="M8" i="6"/>
  <c r="M55" i="6"/>
  <c r="M180" i="6"/>
  <c r="M82" i="6"/>
  <c r="M32" i="6"/>
  <c r="M145" i="6"/>
  <c r="M84" i="6"/>
  <c r="M92" i="6"/>
  <c r="M170" i="6"/>
  <c r="M6" i="6"/>
  <c r="M112" i="6"/>
  <c r="M138" i="6"/>
  <c r="M58" i="6"/>
  <c r="M54" i="6"/>
  <c r="M89" i="6"/>
  <c r="M194" i="6"/>
  <c r="M164" i="6"/>
  <c r="M154" i="6"/>
  <c r="M86" i="6"/>
  <c r="M174" i="6"/>
  <c r="M143" i="6"/>
  <c r="M181" i="6"/>
  <c r="M102" i="6"/>
  <c r="M15" i="6"/>
  <c r="M35" i="6"/>
  <c r="M76" i="6"/>
  <c r="M49" i="6"/>
  <c r="M23" i="6"/>
  <c r="M103" i="6"/>
  <c r="M126" i="6"/>
  <c r="M136" i="6"/>
  <c r="M21" i="6"/>
  <c r="M110" i="6"/>
  <c r="M139" i="6"/>
  <c r="M45" i="6"/>
  <c r="M106" i="6"/>
  <c r="M159" i="6"/>
  <c r="M73" i="6"/>
  <c r="M161" i="6"/>
  <c r="M131" i="6"/>
  <c r="M185" i="6"/>
  <c r="M201" i="6"/>
  <c r="M175" i="6"/>
  <c r="M46" i="6"/>
  <c r="M116" i="6"/>
  <c r="M41" i="6"/>
  <c r="M140" i="6"/>
  <c r="M171" i="6"/>
  <c r="M125" i="6"/>
  <c r="M147" i="6"/>
  <c r="M14" i="6"/>
  <c r="M39" i="6"/>
  <c r="M188" i="6"/>
  <c r="M160" i="6"/>
  <c r="M93" i="6"/>
  <c r="M48" i="6"/>
  <c r="M196" i="6"/>
  <c r="M152" i="6"/>
  <c r="M7" i="6"/>
  <c r="M65" i="6"/>
  <c r="M13" i="6"/>
  <c r="M28" i="6"/>
  <c r="M113" i="6"/>
  <c r="M183" i="6"/>
  <c r="M119" i="6"/>
  <c r="M137" i="6"/>
  <c r="M115" i="6"/>
  <c r="M31" i="6"/>
  <c r="M191" i="6"/>
  <c r="M37" i="6"/>
  <c r="M97" i="6"/>
  <c r="M148" i="6"/>
  <c r="M173" i="6"/>
  <c r="M155" i="6"/>
  <c r="M29" i="6"/>
  <c r="M19" i="6"/>
  <c r="M67" i="6"/>
  <c r="M189" i="6"/>
  <c r="M186" i="6"/>
  <c r="M57" i="6"/>
  <c r="M62" i="6"/>
  <c r="M109" i="6"/>
  <c r="M9" i="6"/>
  <c r="M100" i="6"/>
  <c r="M107" i="6"/>
  <c r="M24" i="6"/>
  <c r="M34" i="6"/>
  <c r="M95" i="6"/>
  <c r="M50" i="6"/>
  <c r="M98" i="6"/>
  <c r="M17" i="6"/>
  <c r="M4" i="6"/>
  <c r="M18" i="6"/>
  <c r="M61" i="6"/>
  <c r="M158" i="6"/>
  <c r="M156" i="6"/>
  <c r="M3" i="6"/>
  <c r="M52" i="6"/>
  <c r="M40" i="6"/>
  <c r="M83" i="6"/>
  <c r="M69" i="6"/>
  <c r="M101" i="6"/>
  <c r="M72" i="6"/>
  <c r="M118" i="6"/>
  <c r="M77" i="6"/>
  <c r="M91" i="6"/>
  <c r="M64" i="6"/>
  <c r="M108" i="6"/>
  <c r="M79" i="6"/>
  <c r="M198" i="6"/>
  <c r="M184" i="6"/>
  <c r="M199" i="6"/>
  <c r="M153" i="6"/>
  <c r="M51" i="6"/>
  <c r="M187" i="6"/>
  <c r="M42" i="6"/>
  <c r="M87" i="6"/>
  <c r="M11" i="6"/>
  <c r="M177" i="6"/>
  <c r="M27" i="6"/>
  <c r="M16" i="6"/>
  <c r="M128" i="6"/>
  <c r="M96" i="6"/>
  <c r="M56" i="6"/>
  <c r="M133" i="6"/>
  <c r="M146" i="6"/>
  <c r="M150" i="6"/>
  <c r="M59" i="6"/>
  <c r="M111" i="6"/>
  <c r="M104" i="6"/>
  <c r="M130" i="6"/>
  <c r="M176" i="6"/>
  <c r="M129" i="6"/>
  <c r="M121" i="6"/>
  <c r="M70" i="6"/>
  <c r="M5" i="6"/>
  <c r="M144" i="6"/>
  <c r="M124" i="6"/>
  <c r="M120" i="6"/>
  <c r="M33" i="6"/>
  <c r="M122" i="6"/>
  <c r="M163" i="6"/>
  <c r="M12" i="6"/>
  <c r="M197" i="6"/>
  <c r="M168" i="6"/>
  <c r="M195" i="6"/>
  <c r="M20" i="6"/>
  <c r="M178" i="6"/>
  <c r="M134" i="6"/>
  <c r="M88" i="6"/>
  <c r="M165" i="6"/>
  <c r="M192" i="6"/>
  <c r="M22" i="6"/>
  <c r="M142" i="6"/>
  <c r="M105" i="6"/>
  <c r="M26" i="6"/>
  <c r="M78" i="6"/>
  <c r="M99" i="6"/>
  <c r="M123" i="6"/>
  <c r="M25" i="6"/>
  <c r="M30" i="6"/>
  <c r="M114" i="6"/>
  <c r="M68" i="6"/>
  <c r="M151" i="6"/>
  <c r="M132" i="6"/>
  <c r="M190" i="6"/>
  <c r="M193" i="6"/>
  <c r="M71" i="6"/>
  <c r="M90" i="6"/>
  <c r="M10" i="6"/>
  <c r="M80" i="6"/>
  <c r="M85" i="6"/>
  <c r="M94" i="6"/>
  <c r="M36" i="6"/>
  <c r="M43" i="6"/>
  <c r="M135" i="6"/>
  <c r="M141" i="6"/>
  <c r="M60" i="6"/>
  <c r="M166" i="6"/>
  <c r="M2" i="6"/>
  <c r="M169" i="6"/>
  <c r="M53" i="6"/>
  <c r="M117" i="6"/>
  <c r="M81" i="6"/>
  <c r="M63" i="6"/>
  <c r="M149" i="6"/>
  <c r="M75" i="6"/>
  <c r="M127" i="6"/>
  <c r="M74" i="6"/>
  <c r="M172" i="6"/>
  <c r="AA8" i="1"/>
  <c r="AA4" i="1"/>
  <c r="AA7" i="1"/>
  <c r="AA3" i="1"/>
  <c r="AA10" i="1"/>
  <c r="AA6" i="1"/>
  <c r="AA9" i="1"/>
  <c r="AA5" i="1"/>
  <c r="AA16" i="1"/>
  <c r="AA12" i="1"/>
  <c r="AA13" i="1"/>
  <c r="AA19" i="1"/>
  <c r="AA15" i="1"/>
  <c r="AA11" i="1"/>
  <c r="AA18" i="1"/>
  <c r="AA14" i="1"/>
  <c r="AA17" i="1"/>
  <c r="AA2" i="1"/>
  <c r="Z28" i="1"/>
  <c r="Z24" i="1"/>
  <c r="Z20" i="1"/>
  <c r="Z16" i="1"/>
  <c r="Z12" i="1"/>
  <c r="Z8" i="1"/>
  <c r="Z4" i="1"/>
  <c r="Z27" i="1"/>
  <c r="Z23" i="1"/>
  <c r="Z19" i="1"/>
  <c r="Z15" i="1"/>
  <c r="Z11" i="1"/>
  <c r="Z7" i="1"/>
  <c r="Z3" i="1"/>
  <c r="Z26" i="1"/>
  <c r="Z22" i="1"/>
  <c r="Z18" i="1"/>
  <c r="Z14" i="1"/>
  <c r="Z10" i="1"/>
  <c r="Z6" i="1"/>
  <c r="Z2" i="1"/>
  <c r="Z25" i="1"/>
  <c r="Z21" i="1"/>
  <c r="Z17" i="1"/>
  <c r="Z13" i="1"/>
  <c r="Z9" i="1"/>
  <c r="Z5" i="1"/>
  <c r="Q3" i="1"/>
  <c r="R3" i="1" s="1"/>
  <c r="Q2" i="1"/>
  <c r="R2" i="1" s="1"/>
  <c r="S2" i="1"/>
  <c r="T2" i="1" s="1"/>
  <c r="S3" i="1"/>
  <c r="T3" i="1" s="1"/>
  <c r="S4" i="1"/>
  <c r="O4" i="1"/>
  <c r="P4" i="1" s="1"/>
  <c r="Q4" i="1"/>
  <c r="R4" i="1" s="1"/>
  <c r="AB27" i="1" l="1"/>
  <c r="AB19" i="1"/>
  <c r="AB17" i="1"/>
  <c r="AB9" i="1"/>
  <c r="AB28" i="1"/>
  <c r="AB26" i="1"/>
  <c r="AB18" i="1"/>
  <c r="Y18" i="1" s="1"/>
  <c r="AB10" i="1"/>
  <c r="AB8" i="1"/>
  <c r="AC23" i="1"/>
  <c r="AC17" i="1"/>
  <c r="AC11" i="1"/>
  <c r="AC5" i="1"/>
  <c r="AC26" i="1"/>
  <c r="AC20" i="1"/>
  <c r="AC14" i="1"/>
  <c r="AC8" i="1"/>
  <c r="AC2" i="1"/>
  <c r="AB21" i="1"/>
  <c r="AB13" i="1"/>
  <c r="AB11" i="1"/>
  <c r="AB3" i="1"/>
  <c r="AB22" i="1"/>
  <c r="AB20" i="1"/>
  <c r="AB12" i="1"/>
  <c r="AB4" i="1"/>
  <c r="AB2" i="1"/>
  <c r="Y2" i="1" s="1"/>
  <c r="AB25" i="1"/>
  <c r="AB23" i="1"/>
  <c r="AB15" i="1"/>
  <c r="Y15" i="1" s="1"/>
  <c r="AB7" i="1"/>
  <c r="AB5" i="1"/>
  <c r="Y5" i="1" s="1"/>
  <c r="AB24" i="1"/>
  <c r="AB16" i="1"/>
  <c r="AB14" i="1"/>
  <c r="Y14" i="1" s="1"/>
  <c r="AB6" i="1"/>
  <c r="Y11" i="1"/>
  <c r="AC27" i="1"/>
  <c r="AC21" i="1"/>
  <c r="AC15" i="1"/>
  <c r="AC9" i="1"/>
  <c r="AC3" i="1"/>
  <c r="AC24" i="1"/>
  <c r="AC18" i="1"/>
  <c r="AC12" i="1"/>
  <c r="Y12" i="1" s="1"/>
  <c r="AC6" i="1"/>
  <c r="Y6" i="1" s="1"/>
  <c r="Y17" i="1"/>
  <c r="Y8" i="1"/>
  <c r="AA28" i="1"/>
  <c r="AA24" i="1"/>
  <c r="Y24" i="1" s="1"/>
  <c r="AA20" i="1"/>
  <c r="AA25" i="1"/>
  <c r="AA27" i="1"/>
  <c r="AA23" i="1"/>
  <c r="Y23" i="1" s="1"/>
  <c r="AA22" i="1"/>
  <c r="AA21" i="1"/>
  <c r="AA26" i="1"/>
  <c r="T4" i="1"/>
  <c r="Y21" i="1" l="1"/>
  <c r="Y3" i="1"/>
  <c r="Y27" i="1"/>
  <c r="Y9" i="1"/>
  <c r="Y26" i="1"/>
  <c r="Y20" i="1"/>
  <c r="AC25" i="1"/>
  <c r="Y25" i="1" s="1"/>
  <c r="AC19" i="1"/>
  <c r="Y19" i="1" s="1"/>
  <c r="AC13" i="1"/>
  <c r="Y13" i="1" s="1"/>
  <c r="AC7" i="1"/>
  <c r="Y7" i="1" s="1"/>
  <c r="AC28" i="1"/>
  <c r="Y28" i="1" s="1"/>
  <c r="AC22" i="1"/>
  <c r="Y22" i="1" s="1"/>
  <c r="AC16" i="1"/>
  <c r="Y16" i="1" s="1"/>
  <c r="AC10" i="1"/>
  <c r="Y10" i="1" s="1"/>
  <c r="AC4" i="1"/>
  <c r="Y4" i="1" s="1"/>
</calcChain>
</file>

<file path=xl/sharedStrings.xml><?xml version="1.0" encoding="utf-8"?>
<sst xmlns="http://schemas.openxmlformats.org/spreadsheetml/2006/main" count="3219" uniqueCount="1131">
  <si>
    <t>Gender</t>
    <phoneticPr fontId="1" type="noConversion"/>
  </si>
  <si>
    <t>Age</t>
    <phoneticPr fontId="1" type="noConversion"/>
  </si>
  <si>
    <t>Zipcode</t>
    <phoneticPr fontId="1" type="noConversion"/>
  </si>
  <si>
    <t>Area</t>
    <phoneticPr fontId="1" type="noConversion"/>
  </si>
  <si>
    <t>男</t>
  </si>
  <si>
    <t>北區</t>
  </si>
  <si>
    <t>女</t>
  </si>
  <si>
    <t>南區</t>
  </si>
  <si>
    <t>中區</t>
  </si>
  <si>
    <t>外島地區</t>
  </si>
  <si>
    <t>東區</t>
  </si>
  <si>
    <t>客戶ID</t>
    <phoneticPr fontId="1" type="noConversion"/>
  </si>
  <si>
    <t>交易編號</t>
    <phoneticPr fontId="1" type="noConversion"/>
  </si>
  <si>
    <t>Date</t>
    <phoneticPr fontId="1" type="noConversion"/>
  </si>
  <si>
    <t>ID</t>
    <phoneticPr fontId="1" type="noConversion"/>
  </si>
  <si>
    <t>Product_ID</t>
    <phoneticPr fontId="1" type="noConversion"/>
  </si>
  <si>
    <t>Quantity</t>
    <phoneticPr fontId="1" type="noConversion"/>
  </si>
  <si>
    <t>Amount</t>
    <phoneticPr fontId="1" type="noConversion"/>
  </si>
  <si>
    <t>Product_ID</t>
    <phoneticPr fontId="1" type="noConversion"/>
  </si>
  <si>
    <t>Product</t>
    <phoneticPr fontId="1" type="noConversion"/>
  </si>
  <si>
    <t>Category_ID</t>
    <phoneticPr fontId="1" type="noConversion"/>
  </si>
  <si>
    <t>Category</t>
    <phoneticPr fontId="1" type="noConversion"/>
  </si>
  <si>
    <t>國際黑1號池</t>
  </si>
  <si>
    <t>一般電池</t>
  </si>
  <si>
    <t>國際黑2號池</t>
  </si>
  <si>
    <t>國際黑3號池</t>
  </si>
  <si>
    <t>勁量鹼性電池1號2入</t>
  </si>
  <si>
    <t>鹼性電池</t>
  </si>
  <si>
    <t>勁量鹼性電池9V1入</t>
  </si>
  <si>
    <t>國際黑4號池</t>
  </si>
  <si>
    <t>勁量鹼性電池3號2入</t>
  </si>
  <si>
    <t>勁量鹼性電池4號4入</t>
  </si>
  <si>
    <t>永備黑金鋼電池3號20入</t>
  </si>
  <si>
    <t>勁量鹼性電池12V1入(A23)</t>
  </si>
  <si>
    <t>國際鹼性電池3號(量販包)</t>
  </si>
  <si>
    <t>國際鹼性電池4號(量販包)</t>
  </si>
  <si>
    <t>國際牌黑9V電池</t>
  </si>
  <si>
    <t>國際鹼性電池1號2入</t>
  </si>
  <si>
    <t>國際鹼性電池2號2入</t>
  </si>
  <si>
    <t>國際鹼性電池3號4入</t>
  </si>
  <si>
    <t>國際鹼性電池4號4入</t>
  </si>
  <si>
    <t>國際鹼性電池5號2入</t>
  </si>
  <si>
    <t>國際鹼性電池9V1入</t>
  </si>
  <si>
    <t>永備黑金剛電池4號20入</t>
  </si>
  <si>
    <t>國際鹼性電池3號2入</t>
  </si>
  <si>
    <t>國際鹼性電池4號2入</t>
  </si>
  <si>
    <t>永備黑金鋼電池1號2入</t>
  </si>
  <si>
    <t>永備黑金鋼電池2號2入</t>
  </si>
  <si>
    <t>永備黑金鋼電池3號4入</t>
  </si>
  <si>
    <t>永備黑金鋼電池4號4入</t>
  </si>
  <si>
    <t>金頂超能量電池4號4入</t>
  </si>
  <si>
    <t>國際牌碳鋅3號電池12粒裝</t>
  </si>
  <si>
    <t>松井四插延長線</t>
  </si>
  <si>
    <t>延長線</t>
  </si>
  <si>
    <t>阿扁薄式平貼式三孔延長線</t>
  </si>
  <si>
    <t>阿扁薄式6孔單切延長線</t>
  </si>
  <si>
    <t>阿扁薄式6孔5切安全延長線</t>
  </si>
  <si>
    <t>SONY CD-R/50片布丁筒</t>
  </si>
  <si>
    <t>CD燒錄片</t>
  </si>
  <si>
    <t>群加 主機電源線</t>
  </si>
  <si>
    <t>線材</t>
  </si>
  <si>
    <t>群加 內建硬碟排線-90CM</t>
  </si>
  <si>
    <t>鍵盤延長線6公對6母 PS2</t>
  </si>
  <si>
    <t>鍵盤延長線 6公對6母(3米)</t>
  </si>
  <si>
    <t>VGA顯示器線 1.8M</t>
  </si>
  <si>
    <t>VGA顯示器延長線 1.8M</t>
  </si>
  <si>
    <t>高級顯示器線15公15公1.8M</t>
  </si>
  <si>
    <t>高級顯示器線15公15母1.8M</t>
  </si>
  <si>
    <t>群加 高級顯示器線15公對公3M</t>
  </si>
  <si>
    <t>RJ45膠套 20</t>
  </si>
  <si>
    <t>網路線材</t>
  </si>
  <si>
    <t>群加 PJ45接頭 10入</t>
  </si>
  <si>
    <t>群加 CAT5E 網路線-1M</t>
  </si>
  <si>
    <t>群加 CAT5E 網路線-2M</t>
  </si>
  <si>
    <t>群加 CAT5E 網路線-3M</t>
  </si>
  <si>
    <t>群加 CAT5E 網路線-5M</t>
  </si>
  <si>
    <t>群加 CAT5E 網路線-10M</t>
  </si>
  <si>
    <t>群加 CAT5E 網路線-15M</t>
  </si>
  <si>
    <t>群加 CAT5E 網路線-20M</t>
  </si>
  <si>
    <t>群加 CAT5E 網路線-50M</t>
  </si>
  <si>
    <t>群加 CAT5E 交錯式網路線-1M</t>
  </si>
  <si>
    <t>群加 CAT5E 交錯式網路線-3M</t>
  </si>
  <si>
    <t>MELODY水藍片/50片桶裝</t>
  </si>
  <si>
    <t>MELODY白金片/50片桶裝</t>
  </si>
  <si>
    <t>Maxmax CD不織布內頁/100入</t>
  </si>
  <si>
    <t>整理耗材</t>
  </si>
  <si>
    <t>HP 29號黑色墨匣</t>
  </si>
  <si>
    <t>HP墨水</t>
  </si>
  <si>
    <t>HP 49號彩色墨匣</t>
  </si>
  <si>
    <t>HP 45號黑色墨匣</t>
  </si>
  <si>
    <t>HP 20號黑色墨匣</t>
  </si>
  <si>
    <t>HP 15號黑色墨匣</t>
  </si>
  <si>
    <t>HP 78號彩色墨匣</t>
  </si>
  <si>
    <t>EPSON T007黑色墨匣</t>
  </si>
  <si>
    <t>EPSON墨水</t>
  </si>
  <si>
    <t>EPSON T008彩色墨匣</t>
  </si>
  <si>
    <t>EPSON T014彩色墨匣</t>
  </si>
  <si>
    <t>HP 17號彩色墨匣</t>
  </si>
  <si>
    <t>EPSON T013黑色墨匣</t>
  </si>
  <si>
    <t>家電安裝費</t>
  </si>
  <si>
    <t>家電運費</t>
  </si>
  <si>
    <t>家電維修收入</t>
  </si>
  <si>
    <t>網路轉接頭-母對母</t>
  </si>
  <si>
    <t>簡易型網路壓線工具鉗</t>
  </si>
  <si>
    <t>EPSON T028黑色墨匣</t>
  </si>
  <si>
    <t>EPSON T029彩色墨匣</t>
  </si>
  <si>
    <t>EPSON T032黑色墨匣</t>
  </si>
  <si>
    <t>阿扁6孔單切電腦延長線</t>
  </si>
  <si>
    <t xml:space="preserve">Maxmax單片CD收藏盒(薄)10入  </t>
  </si>
  <si>
    <t>阿扁4燈4切突波防護延長線</t>
  </si>
  <si>
    <t>阿扁薄式6燈6切平貼安全延長線</t>
  </si>
  <si>
    <t>群加 USB2.0傳輸線-A公對B公</t>
  </si>
  <si>
    <t>群加 USB2.0傳輸線-A公對A公</t>
  </si>
  <si>
    <t>群加 USB2.0傳輸線-A公對迷你5Pin</t>
  </si>
  <si>
    <t>EPSON T038黑色墨匣</t>
  </si>
  <si>
    <t>EPSON T039彩色墨匣</t>
  </si>
  <si>
    <t>文鎧銀黑薄膜式鍵盤</t>
  </si>
  <si>
    <t>鍵盤</t>
  </si>
  <si>
    <t>文鎧銀狐超薄鍵盤</t>
  </si>
  <si>
    <t>HP 56號黑色墨匣</t>
  </si>
  <si>
    <t>HP 57號彩色墨匣</t>
  </si>
  <si>
    <t>HP 27號黑色墨匣</t>
  </si>
  <si>
    <t>HP 28號彩色墨匣</t>
  </si>
  <si>
    <t>群加 CAT5E 網路線-30M</t>
  </si>
  <si>
    <t>群加 CAT6 交錯式網路線-1.5M-紅</t>
  </si>
  <si>
    <t>群加 CAT6 網路線-3M-綠</t>
  </si>
  <si>
    <t>群加 USB2.0傳輸線-A公對A母</t>
  </si>
  <si>
    <t>阿扁3對3三插中繼延長線</t>
  </si>
  <si>
    <t>聲寶23L微電腦微波爐</t>
  </si>
  <si>
    <t>30公升以下微電腦微波爐</t>
  </si>
  <si>
    <t>群加 KVM切換器</t>
  </si>
  <si>
    <t>EPSON T042黃色墨匣</t>
  </si>
  <si>
    <t>EPSON T042紅色墨匣</t>
  </si>
  <si>
    <t>EPSON T042藍色墨匣</t>
  </si>
  <si>
    <t>MAXELL 52X白金片/50片桶裝</t>
  </si>
  <si>
    <t>群加 防雷突波電源延長線</t>
  </si>
  <si>
    <t>文鎧冷光珍珠白光學鼠(U+P)</t>
  </si>
  <si>
    <t>有線光學鼠</t>
  </si>
  <si>
    <t>五彩超薄SLIMCASE十片精裝</t>
  </si>
  <si>
    <t>扁式6孔6切電腦延長線</t>
  </si>
  <si>
    <t xml:space="preserve">抵用券50元                              </t>
  </si>
  <si>
    <t>其他費用</t>
  </si>
  <si>
    <t xml:space="preserve">抵用券 100元                            </t>
  </si>
  <si>
    <t>A4  標準鍵盤(白)</t>
  </si>
  <si>
    <t>文鎧迷你小黑狐光學鼠</t>
  </si>
  <si>
    <t>雕族多媒體音源切換器</t>
  </si>
  <si>
    <t>耳機麥克風</t>
  </si>
  <si>
    <t>購物袋--大</t>
  </si>
  <si>
    <t>家電維修費</t>
  </si>
  <si>
    <t>購物袋--中</t>
  </si>
  <si>
    <t>羅技極光勁貂(白)</t>
  </si>
  <si>
    <t>文鎧迷你黑色鍵盤(PS2)</t>
  </si>
  <si>
    <t>EPSON T046黑色墨匣</t>
  </si>
  <si>
    <t>EPSON T047藍色墨匣</t>
  </si>
  <si>
    <t>EPSON T047紅色墨匣</t>
  </si>
  <si>
    <t>EPSON T047黃色墨匣</t>
  </si>
  <si>
    <t>MELODY CD-R 99分鐘25片布丁桶裝</t>
  </si>
  <si>
    <t>檢測處理費</t>
  </si>
  <si>
    <t>羅技極光銳貂(銀)</t>
  </si>
  <si>
    <t>EPSON T050黑色墨匣</t>
  </si>
  <si>
    <t>EPSON T051黑色墨匣</t>
  </si>
  <si>
    <t>EPSON T052彩色墨匣</t>
  </si>
  <si>
    <t>EPSON T053彩色墨匣</t>
  </si>
  <si>
    <t>還元金</t>
  </si>
  <si>
    <t>鵰族後掛式雙耳機麥克風(銀)</t>
  </si>
  <si>
    <t>文鎧藍極光迷你鍵盤</t>
  </si>
  <si>
    <t>文鎧銀梭多媒體鍵盤</t>
  </si>
  <si>
    <t>EUPA 17L微波爐</t>
  </si>
  <si>
    <t>EPSON T049黑色墨匣</t>
  </si>
  <si>
    <t>EPSON T049藍色墨匣</t>
  </si>
  <si>
    <t>EPSON T049黃色墨匣</t>
  </si>
  <si>
    <t>EPSON T049淡藍色墨匣</t>
  </si>
  <si>
    <t>SONY 48X白金片/100片桶裝</t>
  </si>
  <si>
    <t>Sandisk SD-512 記憶卡</t>
  </si>
  <si>
    <t>記憶卡</t>
  </si>
  <si>
    <t>EUPA 17L微電腦微波爐</t>
  </si>
  <si>
    <t>detrois迷你光學晶鑽鼠(黑)</t>
  </si>
  <si>
    <t>勁量鹼性電池12V1入(A27)</t>
  </si>
  <si>
    <t>三洋6座6切延長線(2P)</t>
  </si>
  <si>
    <t>國際音樂用鹼性電池3號4入</t>
  </si>
  <si>
    <t>三洋4座1切延長線(3P)</t>
  </si>
  <si>
    <t>東芝鹼性電池3號8+2入</t>
  </si>
  <si>
    <t>東芝鹼性電池4號8+2入</t>
  </si>
  <si>
    <t>detrois迷你光學晶鑽鼠(珍珠白)</t>
  </si>
  <si>
    <t>A-Take USB2.0傳輸線-A公對A母-1.8m</t>
  </si>
  <si>
    <t>A-Take USB2.0傳輸線-A公對迷你5-1.8m</t>
  </si>
  <si>
    <t>A-Take USB2.0傳輸線-A公對A母-1.8M含遮避</t>
  </si>
  <si>
    <t>A-Take USB2.0傳輸線-A公對A母-3m</t>
  </si>
  <si>
    <t>A-Take USB2.0傳輸線-A公對A母-3m含遮</t>
  </si>
  <si>
    <t>A-Take 1394 24K連接線 4Pin-4Pin 1.8米</t>
  </si>
  <si>
    <t>A-Take CAT5E 網路線-1.5M-藍</t>
  </si>
  <si>
    <t>A-Take CAT5E 網路線-3M-白</t>
  </si>
  <si>
    <t>A-Take CAT5E 網路線-3M-藍</t>
  </si>
  <si>
    <t>A-Take CAT5E 網路線-5M-白</t>
  </si>
  <si>
    <t>A-Take CAT5E 網路線-5M-藍</t>
  </si>
  <si>
    <t>A-Take CAT5E 網路線-10M-綠</t>
  </si>
  <si>
    <t>A-Take CAT5E 網路線-15M-白</t>
  </si>
  <si>
    <t>A-Take CAT5E 網路線-20M-綠</t>
  </si>
  <si>
    <t>A-Take CAT5E 網路線-30M-綠</t>
  </si>
  <si>
    <t>A-Take CAT5E 交錯式網路線-1.5M-白</t>
  </si>
  <si>
    <t>A-Take CAT5E 交錯式網路線-3M-白</t>
  </si>
  <si>
    <t>A-Take CAT5E 交錯式網路線-5M-白</t>
  </si>
  <si>
    <t>A-Take RJ45接頭 10入</t>
  </si>
  <si>
    <t>A-Take 硬碟排線 90CM</t>
  </si>
  <si>
    <t>A-Take RS232-CABLE 25公對公5M 對切換器</t>
  </si>
  <si>
    <t>A-Take RS232-延長線 25公對母 5M</t>
  </si>
  <si>
    <t>A-Take 主機電源線 1.8M</t>
  </si>
  <si>
    <t>A-Take顯示器線15公對公 1.8米 對切換器</t>
  </si>
  <si>
    <t>A-Take 顯示器延長線 15公對15公-1.8米</t>
  </si>
  <si>
    <t>A-Take 高級顯示器延長線 15公對15公-3米</t>
  </si>
  <si>
    <t>三菱12X CD-RW單片盒裝</t>
  </si>
  <si>
    <t>三菱4X DVD+RW單片</t>
  </si>
  <si>
    <t>DVD燒錄片</t>
  </si>
  <si>
    <t>連鈺商用黑色鍵盤(劍仙II)</t>
  </si>
  <si>
    <t>群加 電源轉接頭-3孔轉2孔</t>
  </si>
  <si>
    <t>創見1G隨身碟(銀)</t>
  </si>
  <si>
    <t>USB 儲存碟</t>
  </si>
  <si>
    <t>大同4座單切延長線-2P</t>
  </si>
  <si>
    <t>創見 60X SD-1G 記憶卡</t>
  </si>
  <si>
    <t>文鎧飛狐光學鼠(黑)</t>
  </si>
  <si>
    <t>AFA白金片50片布丁筒</t>
  </si>
  <si>
    <t>A4迷你巧燕鼠</t>
  </si>
  <si>
    <t>A4 標準鍵盤(黑)</t>
  </si>
  <si>
    <t>Melody 8cm DVD-R/5片盒裝</t>
  </si>
  <si>
    <t>群加 3P 6+4孔延長線+防塵蓋+開關 2M</t>
  </si>
  <si>
    <t>群加 3P 6孔延長線+防塵蓋+開關 2M</t>
  </si>
  <si>
    <t>MELODY 8cm DVD-RW/單片</t>
  </si>
  <si>
    <t>SONY DU0卡用轉接卡</t>
  </si>
  <si>
    <t>讀卡機/轉接卡</t>
  </si>
  <si>
    <t xml:space="preserve">INTOPIC USB TO IDE 轉接器               </t>
  </si>
  <si>
    <t>威剛精靈碟2.0-128MB</t>
  </si>
  <si>
    <t>威剛精靈碟2.0-512MB</t>
  </si>
  <si>
    <t>羅技極光星貂</t>
  </si>
  <si>
    <t>文鎧黑伯爵II多媒體鍵盤</t>
  </si>
  <si>
    <t>MELODY藍+紅光碟筆2支裝</t>
  </si>
  <si>
    <t>MELODY光碟筆5支裝</t>
  </si>
  <si>
    <t>威剛 SD-256記憶卡</t>
  </si>
  <si>
    <t xml:space="preserve">Intopic頭戴式耳麥                       </t>
  </si>
  <si>
    <t>Intopic後掛式耳麥</t>
  </si>
  <si>
    <t xml:space="preserve">Intopic頭戴隱藏式耳麥                   </t>
  </si>
  <si>
    <t>Intopic頭戴式耳麥</t>
  </si>
  <si>
    <t>會費(贈品大同7吋桌扇)</t>
  </si>
  <si>
    <t>會員贈品</t>
  </si>
  <si>
    <t>MELODY 8CM DVD-RW/5片盒裝</t>
  </si>
  <si>
    <t>SanDisk Mini 512MB隨身碟</t>
  </si>
  <si>
    <t xml:space="preserve">A4亮銀順手斜鍵盤                        </t>
  </si>
  <si>
    <t>detrois魔眼晶鑽光學鼠</t>
  </si>
  <si>
    <t xml:space="preserve">配裝現場工資                            </t>
  </si>
  <si>
    <t xml:space="preserve">群加 USB轉RS-232傳輸線 9Pin             </t>
  </si>
  <si>
    <t>群加 USB對印表機傳輸線</t>
  </si>
  <si>
    <t>Vio 4X DVD+RW/10片桶裝</t>
  </si>
  <si>
    <t>Imation 90min40X白金片/25片桶裝</t>
  </si>
  <si>
    <t>東芝環保黑色4號電池16入</t>
  </si>
  <si>
    <t>東芝環保黑色3號電池16入</t>
  </si>
  <si>
    <t>鵰族耳掛式耳機(銀)</t>
  </si>
  <si>
    <t>SONY MS-512MB NEW記憶卡</t>
  </si>
  <si>
    <t>SONY炫彩黃48X白金片/百片裸裝</t>
  </si>
  <si>
    <t>Maxmax 52X可列印白片CD-R/10片布丁筒</t>
  </si>
  <si>
    <t>群加 SATA電源分歧線</t>
  </si>
  <si>
    <t>EPSON T056黑色墨匣</t>
  </si>
  <si>
    <t>EPSON T056紅色墨匣</t>
  </si>
  <si>
    <t>EPSON T056黃色墨匣</t>
  </si>
  <si>
    <t>SAMSUNG 4X DVD+RW/單片</t>
  </si>
  <si>
    <t>Vio 4X DVD-RW/10片布丁桶</t>
  </si>
  <si>
    <t xml:space="preserve">群加 USB對PS2轉接線                     </t>
  </si>
  <si>
    <t>HP 94號黑色墨匣</t>
  </si>
  <si>
    <t>HP 97號彩色高容量</t>
  </si>
  <si>
    <t>會費(贈品大同迷你鐵板燒)</t>
  </si>
  <si>
    <t>Beta水藍片/50片桶裝</t>
  </si>
  <si>
    <t>國際氫氧電池3號2入</t>
  </si>
  <si>
    <t>國際氫氧電池3號4入</t>
  </si>
  <si>
    <t>eMAX藍彩蝶8X DVD-R/25片桶裝</t>
  </si>
  <si>
    <t>SONY MS-512MB DUO NEW 記憶卡</t>
  </si>
  <si>
    <t>威剛精靈碟2.0-1G</t>
  </si>
  <si>
    <t xml:space="preserve">Intopic 桌上型麥克風                    </t>
  </si>
  <si>
    <t xml:space="preserve">Intopic桌上型麥克風(附開關)             </t>
  </si>
  <si>
    <t>連鈺軟塞MP3頸掛式耳機(黑)</t>
  </si>
  <si>
    <t>Sandisk SD-1G 記憶卡</t>
  </si>
  <si>
    <t>Vio 8X DVD+R/50片桶裝</t>
  </si>
  <si>
    <t>威剛SD-1G記憶卡</t>
  </si>
  <si>
    <t>KINYO 3D光學鼠</t>
  </si>
  <si>
    <t>50片裝CD布丁桶</t>
  </si>
  <si>
    <t>100片裝CD布丁桶</t>
  </si>
  <si>
    <t>MELODY白金片百片桶裝</t>
  </si>
  <si>
    <t>MELODY水藍片百片桶裝</t>
  </si>
  <si>
    <t>MELODY 4X DVD+RW/10片桶裝</t>
  </si>
  <si>
    <t>E-books 52X白金片/50片桶裝</t>
  </si>
  <si>
    <t>三菱銀河水藍片/50片桶裝</t>
  </si>
  <si>
    <t>三菱8X DVD+R/25片桶裝</t>
  </si>
  <si>
    <t>Panasonic數位隨身聽(512MB)</t>
  </si>
  <si>
    <t>數位MP3隨身聽</t>
  </si>
  <si>
    <t>嗆聲後掛式抗噪耳麥</t>
  </si>
  <si>
    <t>Imation藍色星空白金片/50片桶裝</t>
  </si>
  <si>
    <t>USB 2.0 多功能12合1讀卡機</t>
  </si>
  <si>
    <t>嗆聲桌上型抗噪立式麥克風</t>
  </si>
  <si>
    <t>SONY MS-1G 記憶卡</t>
  </si>
  <si>
    <t>鵰族時尚單耳耳機麥克風</t>
  </si>
  <si>
    <t>NEC 16X DVD±RW Double Layer</t>
  </si>
  <si>
    <t>DVD 燒錄器</t>
  </si>
  <si>
    <t>Imation 8X DVD+R/25片桶裝</t>
  </si>
  <si>
    <t>CARD(贈品)</t>
  </si>
  <si>
    <t>會員補卡</t>
  </si>
  <si>
    <t xml:space="preserve">Intopic單邊式耳麥(左右可調)             </t>
  </si>
  <si>
    <t>LG DVD光碟機</t>
  </si>
  <si>
    <t>DVD光碟機</t>
  </si>
  <si>
    <t>Melody 10X CD-RW/10片桶裝</t>
  </si>
  <si>
    <t>Toshiba SD-512記憶卡</t>
  </si>
  <si>
    <t>PLEOMAX 8X DVD-R/25片桶裝</t>
  </si>
  <si>
    <t>Maxmax帆布CD拉鍊包(96片裝)</t>
  </si>
  <si>
    <t>E-books 8X DVD-R/50片桶裝</t>
  </si>
  <si>
    <t>E-books 8X DVD+R/50片桶裝</t>
  </si>
  <si>
    <t>威剛戀鏈碟-1GB(藍)</t>
  </si>
  <si>
    <t>時尚普普CD收集冊(12入)</t>
  </si>
  <si>
    <t>時尚普普CD拉鍊包(12入)</t>
  </si>
  <si>
    <t>時尚普普CD收納盒(小)</t>
  </si>
  <si>
    <t>時尚普普CD收納盒(大)</t>
  </si>
  <si>
    <t>文鎧光學鼠</t>
  </si>
  <si>
    <t xml:space="preserve">MPIO 時尚項鍊型MP3(藍)-256MB            </t>
  </si>
  <si>
    <t>MP3\MP4</t>
  </si>
  <si>
    <t>會費(URBANE蒸氣電熨斗)</t>
  </si>
  <si>
    <t>CASIO EX-Z750/W(銀色)數位相機</t>
  </si>
  <si>
    <t>數位相機</t>
  </si>
  <si>
    <t>Maxmax國碩52X水藍片/100片裸裝</t>
  </si>
  <si>
    <t>eMax藍彩蝶8X DVD-R/50片桶裝</t>
  </si>
  <si>
    <t>A-Take USB轉RS232傳輸線-1.8M</t>
  </si>
  <si>
    <t xml:space="preserve">A-Take USB對印表機傳輸線                </t>
  </si>
  <si>
    <t>SONY 8cm DVD-RW/單片盒裝</t>
  </si>
  <si>
    <t xml:space="preserve">SONY 8cm (60分鐘)DVD-RW/單片盒裝        </t>
  </si>
  <si>
    <t>PHILIPs(飛利浦)液晶顯示器</t>
  </si>
  <si>
    <t>LCD螢幕</t>
  </si>
  <si>
    <t>Olympus XD-1G 記憶卡</t>
  </si>
  <si>
    <t>國際 22L微波爐</t>
  </si>
  <si>
    <t>LG 19L微波爐</t>
  </si>
  <si>
    <t>SAMSUNG(三星)液晶顯示器</t>
  </si>
  <si>
    <t>羅技 鍵盤-網際快意手II</t>
  </si>
  <si>
    <t>MELODY 8X DVD-R/50片桶裝</t>
  </si>
  <si>
    <t>KINYO立體聲耳掛式耳機</t>
  </si>
  <si>
    <t>KINYO單邊耳機麥克風</t>
  </si>
  <si>
    <t xml:space="preserve">KINYO立體聲耳機麥克風                   </t>
  </si>
  <si>
    <t xml:space="preserve">KINYO重低音耳機麥克風                   </t>
  </si>
  <si>
    <t>JS MY MIC創意耳麥</t>
  </si>
  <si>
    <t>Vio 52X 白金片/50片桶裝</t>
  </si>
  <si>
    <t>SanDisk Mini SD 512記憶卡+轉接卡</t>
  </si>
  <si>
    <t>第二代USB智慧晶片卡讀卡機</t>
  </si>
  <si>
    <t>KINYO 精緻防水鍵盤</t>
  </si>
  <si>
    <t>飛利浦3U11W省電燈泡(晝光)</t>
  </si>
  <si>
    <t>省電燈泡</t>
  </si>
  <si>
    <t>飛利浦3U8W省電燈泡(晝光)</t>
  </si>
  <si>
    <t>飛利浦螺旋27W省電燈泡(晝光)</t>
  </si>
  <si>
    <t>清粉透明CD收納盒(小)</t>
  </si>
  <si>
    <t>清粉透明CD收納盒(大)</t>
  </si>
  <si>
    <t>Online 8X DVD+R/50片桶裝</t>
  </si>
  <si>
    <t>威剛 SD-2GB記憶卡</t>
  </si>
  <si>
    <t>娜亞 11合1 讀卡機 (黑色)</t>
  </si>
  <si>
    <t>LOGI戰鬥高手耳麥</t>
  </si>
  <si>
    <t>Toshiba SD-1G記憶卡</t>
  </si>
  <si>
    <t>BenQ(明基)液晶顯示器</t>
  </si>
  <si>
    <t>Melody白金片/50片桶裝</t>
  </si>
  <si>
    <t xml:space="preserve">微軟 精靈鯊(白)                         </t>
  </si>
  <si>
    <t>微軟 精靈鯊(深藍)</t>
  </si>
  <si>
    <t>日立 數位隨身聽</t>
  </si>
  <si>
    <t>聲寶DVD光碟機</t>
  </si>
  <si>
    <t>KINYO Mini光學滑鼠(紅)</t>
  </si>
  <si>
    <t>FUJI Z1/S數位相機(銀色)</t>
  </si>
  <si>
    <t>勁量鹼性3號電池8+2入</t>
  </si>
  <si>
    <t>勁量鹼性4號電池8+2入</t>
  </si>
  <si>
    <t>HP 21號黑色墨匣</t>
  </si>
  <si>
    <t>HP 22號彩色墨匣</t>
  </si>
  <si>
    <t>MPIO 音質嚴選MP3-256MB(銀)</t>
  </si>
  <si>
    <t>CD活頁空夾(小)</t>
  </si>
  <si>
    <t>Beta白金片/100片裸裝</t>
  </si>
  <si>
    <t>CREATIVE單耳掛式耳麥</t>
  </si>
  <si>
    <t>CREATIVE雙耳掛式耳機</t>
  </si>
  <si>
    <t xml:space="preserve">外接式超薄8X DVD燒錄器-NEC 6650A        </t>
  </si>
  <si>
    <t>ACER筆記型電腦</t>
  </si>
  <si>
    <t>筆記型電腦</t>
  </si>
  <si>
    <t>BENQ筆記型電腦</t>
  </si>
  <si>
    <t>創見80X CF-1G記憶卡</t>
  </si>
  <si>
    <t>耐嘉超薄型鍵盤</t>
  </si>
  <si>
    <t>創見80X SD-1G記憶卡</t>
  </si>
  <si>
    <t>鵰族矽膠單耳式耳麥(藍)</t>
  </si>
  <si>
    <t>文鎧 黑郎君標準鍵盤(PS2)</t>
  </si>
  <si>
    <t>文鎧 黑郎君標準鍵盤(USB)</t>
  </si>
  <si>
    <t>文鎧 白郎君標準鍵盤(PS2)</t>
  </si>
  <si>
    <t>Maxmax格紋活頁CD包(96片裝)</t>
  </si>
  <si>
    <t>文鎧 天弓冷光滑鼠(紅)</t>
  </si>
  <si>
    <t>連鈺 電子開心鼠</t>
  </si>
  <si>
    <t>ELECOM頭戴式耳麥</t>
  </si>
  <si>
    <t>RCA 17L微波爐</t>
  </si>
  <si>
    <t>SONY MS-1G DUO NEW 記憶卡</t>
  </si>
  <si>
    <t>SanDisk micro 512MB隨身碟</t>
  </si>
  <si>
    <t>ACER MF-710 MP3播放器(紅黑)</t>
  </si>
  <si>
    <t>會費(ELECTROLUX電茶壺)</t>
  </si>
  <si>
    <t>會費(ELECTROLUX美式咖啡機)</t>
  </si>
  <si>
    <t>會費(ELECTROLUX麵包機)</t>
  </si>
  <si>
    <t>SAMSUNG 16X DVD+R/25片桶裝</t>
  </si>
  <si>
    <t>Melody 99分鐘白金片/50片桶裝</t>
  </si>
  <si>
    <t>Melody 16X DVD-R/25片桶裝</t>
  </si>
  <si>
    <t>BenQ 滑鼠-勁光俠(紅)</t>
  </si>
  <si>
    <t>Intopic頸掛耳戴式耳機-珍珠白</t>
  </si>
  <si>
    <t xml:space="preserve">Intopic頸掛耳戴式耳機-淺藍              </t>
  </si>
  <si>
    <t>Imation日系風(銀)白金片/100片桶裝</t>
  </si>
  <si>
    <t>群加 3P 6孔延長線+開關 1.2M</t>
  </si>
  <si>
    <t>SONY 8X五彩DVD+R/50片桶裝</t>
  </si>
  <si>
    <t xml:space="preserve">SONY 8X五彩DVD-R/50片桶裝               </t>
  </si>
  <si>
    <t xml:space="preserve">SAMSUNG 有線光學滑鼠 (黑)               </t>
  </si>
  <si>
    <t>SAMSUNG 海豚鼠 (黃)</t>
  </si>
  <si>
    <t>KINYO 迷你鼠 (紅)</t>
  </si>
  <si>
    <t>KINYO 迷你鼠</t>
  </si>
  <si>
    <t>人因 極動光電有線滑鼠</t>
  </si>
  <si>
    <t>微星MegaStick 1G MP3(白)</t>
  </si>
  <si>
    <t>SHE限量版(Hebe)52X白金片/50片桶裝</t>
  </si>
  <si>
    <t>HP 93號彩色墨匣</t>
  </si>
  <si>
    <t>HP 92號黑色墨水</t>
  </si>
  <si>
    <t>Intopic 三鍵式光學滑鼠（白）</t>
  </si>
  <si>
    <t>Intopic 三鍵式光學滑鼠（黑）</t>
  </si>
  <si>
    <t>Intopic 三鍵式光學滑鼠（銀灰）</t>
  </si>
  <si>
    <t>Intopic 三鍵式光學滑鼠（銀）</t>
  </si>
  <si>
    <t>KINYO炫彩MP3專用耳機(黑)</t>
  </si>
  <si>
    <t xml:space="preserve">KINYO MP3專用耳機                       </t>
  </si>
  <si>
    <t>KINYO MP3專用耳機</t>
  </si>
  <si>
    <t>微星16X DVD-Dual燒錄器</t>
  </si>
  <si>
    <t>KEY DATA 16X DVD+R/25片桶裝</t>
  </si>
  <si>
    <t>EPSON T063藍色墨水匣</t>
  </si>
  <si>
    <t>EPSON T063紅色墨水匣</t>
  </si>
  <si>
    <t>EPSON T063黃色墨水匣</t>
  </si>
  <si>
    <t>EPSON T062黑色墨水匣</t>
  </si>
  <si>
    <t>EPSON T063黑色墨水匣</t>
  </si>
  <si>
    <t>Digimaster橘圈8X DVD+R/50片桶裝</t>
  </si>
  <si>
    <t>SONY 16XDVD燒錄器</t>
  </si>
  <si>
    <t>極光勁貂</t>
  </si>
  <si>
    <t>CASIO Z500/GD(金)數位相機</t>
  </si>
  <si>
    <t>果凍紅SD卡專用讀卡機(USB2.0)</t>
  </si>
  <si>
    <t>果凍藍MS短卡專用讀卡機(USB2.0)</t>
  </si>
  <si>
    <t>聲寶20W電子螺旋省電燈泡</t>
  </si>
  <si>
    <t>LITEON 16X DVD燒錄器</t>
  </si>
  <si>
    <t>鵰族家用頭戴式耳麥</t>
  </si>
  <si>
    <t>NIKON CP-S3/W數位相機(白)</t>
  </si>
  <si>
    <t>HP 45號黑色墨匣雙包裝</t>
  </si>
  <si>
    <t>NEXS 駭客任務MP3 512MB</t>
  </si>
  <si>
    <t>大同DVD光碟機</t>
  </si>
  <si>
    <t>東元DVD光碟機</t>
  </si>
  <si>
    <t>宏碁(ａｃｅｒ）液晶顯示器</t>
  </si>
  <si>
    <t>文鎧人體工學鍵盤USB-黑</t>
  </si>
  <si>
    <t>羅技極光雲貂G1光學滑鼠</t>
  </si>
  <si>
    <t>華碩筆記型電腦</t>
  </si>
  <si>
    <t xml:space="preserve">技嘉16X DVD-Dual燒錄器                  </t>
  </si>
  <si>
    <t>國際27L變頻式微波爐</t>
  </si>
  <si>
    <t>羅技百變玩家MP3耳機</t>
  </si>
  <si>
    <t>羅馬神話光學滑鼠(PS2)</t>
  </si>
  <si>
    <t xml:space="preserve">方土司-卡姆碟SD讀卡機                   </t>
  </si>
  <si>
    <t>創見Jetflash-120 1G(藍色)</t>
  </si>
  <si>
    <t>Acer MF-710 MP3播放器(藍白)</t>
  </si>
  <si>
    <t>SONY 16X DVD-R/單片裝</t>
  </si>
  <si>
    <t>SONY 16X DVD+R/單片裝</t>
  </si>
  <si>
    <t>Samsung YP-U1X MP3播放器(512MB)</t>
  </si>
  <si>
    <t>Samsung YP-U1Z MP3播放器(1G)</t>
  </si>
  <si>
    <t>宏碁(ａｃｅｒ)液晶顯示器</t>
  </si>
  <si>
    <t>SanDisk Mini SD-1G記憶卡(含轉卡)</t>
  </si>
  <si>
    <t>Matsunichi TF-39A MP3播放器-銀</t>
  </si>
  <si>
    <t>SONY PRO-P200/S 數位相機(銀色)</t>
  </si>
  <si>
    <t>SONY PRO-P200/T位相機(棕色)</t>
  </si>
  <si>
    <t>NEC 16X DVD燒錄器</t>
  </si>
  <si>
    <t>羅技 隨意手鍵盤-絕黑</t>
  </si>
  <si>
    <t>三菱 16X DVD+R/25片桶裝</t>
  </si>
  <si>
    <t>PHILIPS 4XDVD-R/25片桶裝</t>
  </si>
  <si>
    <t>PHILIPS 2XDVD-RW/5片盒裝</t>
  </si>
  <si>
    <t>國際牌DVD光碟機</t>
  </si>
  <si>
    <t>HP 2號黑色墨匣</t>
  </si>
  <si>
    <t>HP 2號藍色墨匣</t>
  </si>
  <si>
    <t>HP 2號黃色墨匣</t>
  </si>
  <si>
    <t>HP 2號洋藍色墨匣</t>
  </si>
  <si>
    <t>HP 2號洋紅色墨匣</t>
  </si>
  <si>
    <t>Melody 2.4X DVD+R 8.5G/5入裝</t>
  </si>
  <si>
    <t>Melody 4X DVD-RW/10入筒裝</t>
  </si>
  <si>
    <t>Melody 4X DVD-RW/單片精裝</t>
  </si>
  <si>
    <t>Melody Printable 8X DVD-R/25入筒裝</t>
  </si>
  <si>
    <t>文鎧 銀狐超薄鍵盤(USB)</t>
  </si>
  <si>
    <t>文鎧 十鍵式多功能光學鼠</t>
  </si>
  <si>
    <t>Imation 8X DVD+R(國際紫)/50片筒裝</t>
  </si>
  <si>
    <t>Imation 8X DVD-R(國際橘)/50片筒裝</t>
  </si>
  <si>
    <t>Imation SOHOT 52X CDR白金(消防熊)/50片筒</t>
  </si>
  <si>
    <t>SANWA 12合1黑色極光讀卡機</t>
  </si>
  <si>
    <t>SONY T9/S 數位相機(銀)</t>
  </si>
  <si>
    <t>SONY T9/B數位相機(黑)</t>
  </si>
  <si>
    <t>CASIO EX-Z120W 數位相機</t>
  </si>
  <si>
    <t>Pentax IST-DL(含鏡頭)</t>
  </si>
  <si>
    <t>東芝筆記型電腦</t>
  </si>
  <si>
    <t>Amice 有線方客鼠(銀)</t>
  </si>
  <si>
    <t>Amice 有線方客鼠(黑)</t>
  </si>
  <si>
    <t>SanDisk micro 1G隨身碟</t>
  </si>
  <si>
    <t>會費(ELECTROLUX三明治)</t>
  </si>
  <si>
    <t>會費(ELECTROLUX電暖器)</t>
  </si>
  <si>
    <t>會費(ELECTROLUX電烤箱)</t>
  </si>
  <si>
    <t>E-books 16X DVD+R/25入桶裝</t>
  </si>
  <si>
    <t>創見80X CF-512MB記憶卡</t>
  </si>
  <si>
    <t>HT七彩背光數位隨身聽(512MB)</t>
  </si>
  <si>
    <t>歌林HD-FVD數位影音光碟機</t>
  </si>
  <si>
    <t>人因 滑鼠-極動光學(藍)</t>
  </si>
  <si>
    <t>LG 23L微電腦微波爐</t>
  </si>
  <si>
    <t>Digimaster忍者版52X白金片/50片桶裝</t>
  </si>
  <si>
    <t>AFA 16X DVD-R/25片桶裝</t>
  </si>
  <si>
    <t>AFA 16X DVD+R/25片桶裝</t>
  </si>
  <si>
    <t>小家電提貨券700元(贈品)</t>
  </si>
  <si>
    <t>KINYO 35合1 牛奶讀卡機</t>
  </si>
  <si>
    <t>SONY 16X DVD燒錄器</t>
  </si>
  <si>
    <t>提貨券500元(贈品)</t>
  </si>
  <si>
    <t xml:space="preserve">三菱4X DVD-R DL/單片盒裝                </t>
  </si>
  <si>
    <t>KEY DATA 16X DVD-R/25片桶裝</t>
  </si>
  <si>
    <t>E-books不織布棉套/50入</t>
  </si>
  <si>
    <t>三菱海豚白金片52X/50入桶裝</t>
  </si>
  <si>
    <t>三菱兔子白金片52X/50入桶裝</t>
  </si>
  <si>
    <t>三菱貓魚白金片52X/50入桶裝</t>
  </si>
  <si>
    <t>三菱天使白金片52X/50入桶裝</t>
  </si>
  <si>
    <t>華碩 16X DVD-Dual燒錄器</t>
  </si>
  <si>
    <t>威剛Speedy SD-1GB記憶卡</t>
  </si>
  <si>
    <t xml:space="preserve">三菱24X CD-RW/單片裝                    </t>
  </si>
  <si>
    <t>Digimaster間諜版52X白金片/50片桶裝</t>
  </si>
  <si>
    <t>AFA 8X DVD-R/50片桶裝</t>
  </si>
  <si>
    <t>SAMSUNG 52X CD-R/白金娃娃25片桶裝</t>
  </si>
  <si>
    <t>Samsung YP-T55 MP3播放器-藍色(1G)</t>
  </si>
  <si>
    <t>SanDisk MS Pro Duo 1G(正達公司貨)</t>
  </si>
  <si>
    <t>外接式16X DVD燒錄器-MSI DRE16-B超高速</t>
  </si>
  <si>
    <t>LITEON 16X DVD-RAM燒錄器</t>
  </si>
  <si>
    <t>外接式 16X DVD燒錄器-SONY DRX-810UL</t>
  </si>
  <si>
    <t>RITEK 16X DVD+R/25片桶裝</t>
  </si>
  <si>
    <t>RITEK 8X DVD+R/50片桶裝</t>
  </si>
  <si>
    <t>RITEK 8X DVD-R/50片桶裝</t>
  </si>
  <si>
    <t>DeeJay U3151/SP MP3 播放器-銀色(512MB)</t>
  </si>
  <si>
    <t>Matsunichi TF-38A MP3播放器-銀(512MB)</t>
  </si>
  <si>
    <t>中環8X DVD+R/25片桶裝</t>
  </si>
  <si>
    <t>中環8X DVD-R/25片桶裝</t>
  </si>
  <si>
    <t>MOZO(摩言)數位液晶顯示器</t>
  </si>
  <si>
    <t>VITO DVD光碟機</t>
  </si>
  <si>
    <t>TOP NO.1 8X DVD-R/25片桶裝</t>
  </si>
  <si>
    <t>DeeJay UC0951 MP3 播放器-白色(512MB)</t>
  </si>
  <si>
    <t>DeeJay U4551/KP MP3 播放器-黑色(512MB)</t>
  </si>
  <si>
    <t>detrois迷你光學晶鑽鼠(藍)</t>
  </si>
  <si>
    <t>detrois迷你光學晶鑽鼠(紅)</t>
  </si>
  <si>
    <t>連鈺 開心鼠-TCN215</t>
  </si>
  <si>
    <t>連鈺 3D光學滑鼠</t>
  </si>
  <si>
    <t>連鈺 鍵盤(劍皇2006)</t>
  </si>
  <si>
    <t>創見 MP520 MP3 播放器-紅色(512MB)</t>
  </si>
  <si>
    <t>創見 MP610 MP3 播放器-藍色(1G)</t>
  </si>
  <si>
    <t>彩姿活頁式CD拉鍊包(28片裝)</t>
  </si>
  <si>
    <t>飛利浦 16X DVD 燒錄器</t>
  </si>
  <si>
    <t>Melody向日葵版 8X DVD+R/50片桶裝</t>
  </si>
  <si>
    <t>Acorp七彩背光數位隨身聽(1G)展示</t>
  </si>
  <si>
    <t>加值保修服務</t>
  </si>
  <si>
    <t>免費保修服務</t>
  </si>
  <si>
    <t>BenQ C500 數位相機</t>
  </si>
  <si>
    <t>EASYATM 晶片讀卡機(紅)</t>
  </si>
  <si>
    <t xml:space="preserve">VIO 24入精美CD包                        </t>
  </si>
  <si>
    <t>鵰族570戰斧單耳機麥克風</t>
  </si>
  <si>
    <t>HP筆記型電腦</t>
  </si>
  <si>
    <t>錸德 52X CD-R 100片布丁桶裝</t>
  </si>
  <si>
    <t>錸德 52X CD-R/50片桶裝</t>
  </si>
  <si>
    <t>Amice 吋動有線光學鼠(黑)</t>
  </si>
  <si>
    <t>Amice 吋感吋有線光學鼠(藍)</t>
  </si>
  <si>
    <t>VITO DVD播放機</t>
  </si>
  <si>
    <t xml:space="preserve">EASYATM 二代晶片讀卡機                  </t>
  </si>
  <si>
    <t>威剛 MINI SD-1G記憶卡(含轉卡)</t>
  </si>
  <si>
    <t>Maxmax 52X CD-R和平鴿水藍片/50片祼裝</t>
  </si>
  <si>
    <t>EPSON T038150-M超值量販包</t>
  </si>
  <si>
    <t>EPSON T062150-M超值量販包</t>
  </si>
  <si>
    <t>SanDisk MS PRO DUO 2G(附轉卡)</t>
  </si>
  <si>
    <t>Agogo 數位隨身聽(1G)</t>
  </si>
  <si>
    <t>E-books 16X DVD+R/10片桶裝</t>
  </si>
  <si>
    <t>Vio 96入精美CD包</t>
  </si>
  <si>
    <t>RCA 21L微電腦微波爐</t>
  </si>
  <si>
    <t>SAMSUNG i6 PMP 黑色數位相機</t>
  </si>
  <si>
    <t>NIKON Coolpix L2銀色數位相機</t>
  </si>
  <si>
    <t>Amice 優購光學滑鼠</t>
  </si>
  <si>
    <t>KEY DATA 16X DVD+R/50片桶裝</t>
  </si>
  <si>
    <t>KEY DATA 16X DVD-R/50片桶裝</t>
  </si>
  <si>
    <t>SanDisk SD-512MB記憶卡燦坤30周年慶紀念包</t>
  </si>
  <si>
    <t>SanDisk SD-2G 記憶卡</t>
  </si>
  <si>
    <t>All in one 粉藍 讀卡機(不需轉卡)</t>
  </si>
  <si>
    <t>All in one 銀灰 讀卡機(不需轉卡)</t>
  </si>
  <si>
    <t>CANON A540數位相機</t>
  </si>
  <si>
    <t>SONY 16X DVD+/-R Super Mulit 燒錄器</t>
  </si>
  <si>
    <t>SONY 16X DVD+/-R Super Multi 燒錄器</t>
  </si>
  <si>
    <t>SanDisk Crossfire 1G隨身碟</t>
  </si>
  <si>
    <t>柯達EasyShare C533 數位相機</t>
  </si>
  <si>
    <t>CASIO EX-Z60/W(銀)數位相機</t>
  </si>
  <si>
    <t>國際MP3數位隨身聽</t>
  </si>
  <si>
    <t>Hanns.G(彩晶)液晶顯示器</t>
  </si>
  <si>
    <t>ELECOM(M1)光學滑鼠(白)</t>
  </si>
  <si>
    <t>ONLINE 8X DVD-R/50片桶裝</t>
  </si>
  <si>
    <t>AFA 52X CD-R/100片桶裝</t>
  </si>
  <si>
    <t>花茶壺</t>
  </si>
  <si>
    <t>Panasonic 16X DVD Super Multi 燒錄器</t>
  </si>
  <si>
    <t>羅技迷你星貂-香檳金</t>
  </si>
  <si>
    <t>羅技迷你星貂-飛雪銀</t>
  </si>
  <si>
    <t>羅技迷你星貂-夜幕黑</t>
  </si>
  <si>
    <t>光碟收存內袋/100入裝</t>
  </si>
  <si>
    <t xml:space="preserve">Hiyatek時尚黑銀鏡面多合一讀卡機         </t>
  </si>
  <si>
    <t xml:space="preserve">Hiyatek極光銀鏡面多合一讀卡機           </t>
  </si>
  <si>
    <t>Acorp七彩背光數位隨身聽(512MB)展示</t>
  </si>
  <si>
    <t>OLYMPUS FE-150數位相機</t>
  </si>
  <si>
    <t xml:space="preserve">32合1 Mini時尚讀卡機                    </t>
  </si>
  <si>
    <t>連鈺捲線型耳機</t>
  </si>
  <si>
    <t>連鈺捲線式耳機麥克風</t>
  </si>
  <si>
    <t>SanDisk Mini SD-2G記憶卡</t>
  </si>
  <si>
    <t>CD整理包/52片裝(青春藍)</t>
  </si>
  <si>
    <t>CD整理包/52片裝(幻彩黑)</t>
  </si>
  <si>
    <t>CD整理包/52片裝(沉靜綠)</t>
  </si>
  <si>
    <t>LG數位影音光碟機</t>
  </si>
  <si>
    <t>PHILIPS 讀碟王DVD</t>
  </si>
  <si>
    <t>歌林數位DVD光碟機</t>
  </si>
  <si>
    <t>Panasonic FX01-S(銀) 數位相機</t>
  </si>
  <si>
    <t>連鈺MP3超重低音耳機</t>
  </si>
  <si>
    <t>SanDisk Micro 2G隨身碟</t>
  </si>
  <si>
    <t>GE 28L微電腦微波爐</t>
  </si>
  <si>
    <t>三洋4座8尺延長線(2P)NPW-241A</t>
  </si>
  <si>
    <t>三洋4座7尺延長線(2P)NPW-244A</t>
  </si>
  <si>
    <t>三洋6座9尺延長線(2P)NPW-261A</t>
  </si>
  <si>
    <t>三洋6座12尺延長線(2P)NPW-266B</t>
  </si>
  <si>
    <t>三洋6座6尺延長線(3P)NPW-366A</t>
  </si>
  <si>
    <t>三洋6座12尺延長線(3P)NPW-361B</t>
  </si>
  <si>
    <t>三洋6座6尺延長線(3P)NPW-361P</t>
  </si>
  <si>
    <t>三洋6座6尺延長線(3P)NPW-361A</t>
  </si>
  <si>
    <t>三洋4座6尺延長線(3P)NPW-341A</t>
  </si>
  <si>
    <t>羅技迷你星貂-腳印</t>
  </si>
  <si>
    <t xml:space="preserve">LEMEL 標準鍵盤-白                       </t>
  </si>
  <si>
    <t>LEMEL 標準鍵盤(銀/黑)</t>
  </si>
  <si>
    <t>文鎧飛豹多媒體鍵盤-可樂紅</t>
  </si>
  <si>
    <t>文鎧飛豹多媒體鍵盤-科技銀</t>
  </si>
  <si>
    <t>文鎧光學鼠-月之光(可樂紅)</t>
  </si>
  <si>
    <t>PSA(彩晶)液晶顯示器</t>
  </si>
  <si>
    <t>Toshiba SD-2G記憶卡</t>
  </si>
  <si>
    <t>七彩蘋果SD五合一讀卡機</t>
  </si>
  <si>
    <t>創見SD-2G value記憶卡</t>
  </si>
  <si>
    <t xml:space="preserve">創見SD-1G valus記憶卡                   </t>
  </si>
  <si>
    <t>Pentax optio A10 數位相機</t>
  </si>
  <si>
    <t>飛利浦螺旋13W省電燈泡(晝光)</t>
  </si>
  <si>
    <t>飛利浦螺旋23W省電燈泡(黃光)</t>
  </si>
  <si>
    <t>NEC 16X DVD 燒錄器</t>
  </si>
  <si>
    <t xml:space="preserve">定騰黑傑克 1G 多功能MP3                 </t>
  </si>
  <si>
    <t>微星 MegaStick 549 MP3(1GB)</t>
  </si>
  <si>
    <t>東元17L機械式微波爐</t>
  </si>
  <si>
    <t>Samsung YP-U2Z MP3播放器(1G)</t>
  </si>
  <si>
    <t>CENIX數位錄音筆(128MB)</t>
  </si>
  <si>
    <t>CD整理包/28片裝(訴說懸疑)</t>
  </si>
  <si>
    <t>CD整理包/28片裝(訴說驚嘆)</t>
  </si>
  <si>
    <t>CD整理包/100片裝(掃描線藍)</t>
  </si>
  <si>
    <t>魔術方盒 23合1讀卡機+HUB</t>
  </si>
  <si>
    <t>CANON IXUS 800 IS數位相機</t>
  </si>
  <si>
    <t>CANON IXUS 65 數位相機</t>
  </si>
  <si>
    <t xml:space="preserve">KINYO頭戴式耳機麥克風                   </t>
  </si>
  <si>
    <t>SONY W70/S數位相機(銀)</t>
  </si>
  <si>
    <t>SONY T30/S 數位相機(銀)</t>
  </si>
  <si>
    <t>Mac 時尚黑SD單槽讀卡機</t>
  </si>
  <si>
    <t>Mac 果凍銀MS單槽讀卡機</t>
  </si>
  <si>
    <t xml:space="preserve">BENQ 炫光俠迷你光學鼠(白)-GP            </t>
  </si>
  <si>
    <t xml:space="preserve">BENQ 炫光俠迷你光學鼠(黑)-GP            </t>
  </si>
  <si>
    <t>Vio 52X CD-R/100片桶裝</t>
  </si>
  <si>
    <t>E-books 4X DVD+RW(4.7G)/10片桶裝</t>
  </si>
  <si>
    <t>E-books 2.4X DVD+R(8.5G)/單片裝</t>
  </si>
  <si>
    <t xml:space="preserve">Agogo MP3數位隨身聽(2G)                 </t>
  </si>
  <si>
    <t>群加 CAT6 超扁網路線-2M</t>
  </si>
  <si>
    <t xml:space="preserve">群加 USB 易拉式捲線-A公對迷你5Pin       </t>
  </si>
  <si>
    <t>果凍黑SD/MS通用型讀卡機</t>
  </si>
  <si>
    <t>精巧黑SD單槽讀卡機</t>
  </si>
  <si>
    <t>CHIMEI(奇美)液晶顯示器</t>
  </si>
  <si>
    <t>宏碁(acer)液晶顯示器</t>
  </si>
  <si>
    <t>AFA 彩鑽48X CD-R/25片祼裝</t>
  </si>
  <si>
    <t>Verbatim變色龍8X DVD-R/50片桶裝</t>
  </si>
  <si>
    <t>Verbatim變色龍8X DVD+R/50片桶裝</t>
  </si>
  <si>
    <t>Verbatim 4X DVD+RW/單片盒裝</t>
  </si>
  <si>
    <t>@POWER六座五切電腦延長線</t>
  </si>
  <si>
    <t>@POWER六座單切電腦延長線</t>
  </si>
  <si>
    <t>家碁CROSLEY 1G MP3播放器</t>
  </si>
  <si>
    <t>Media 16X DVD+R/50片桶裝</t>
  </si>
  <si>
    <t xml:space="preserve">Vio 48X CD-R(水藍)/50片桶裝             </t>
  </si>
  <si>
    <t>童話多合1讀卡機</t>
  </si>
  <si>
    <t>amice 吋感吋有線光學鼠-黑(U+P)</t>
  </si>
  <si>
    <t>創見 JetFlash-V30-2G</t>
  </si>
  <si>
    <t>創見 JetFlash-v30 1G</t>
  </si>
  <si>
    <t>創見JetFlash-V20-2G</t>
  </si>
  <si>
    <t>創見 JetFlash-V20-1G</t>
  </si>
  <si>
    <t xml:space="preserve">威剛戀鏈碟2.0-2G                        </t>
  </si>
  <si>
    <t>威剛精靈碟2.0-2G</t>
  </si>
  <si>
    <t>Acorp1.8吋數位隨身聽(1GB)</t>
  </si>
  <si>
    <t xml:space="preserve">Intopic頭戴式耳機麥克風                 </t>
  </si>
  <si>
    <t>五彩光碟袋/100入</t>
  </si>
  <si>
    <t>A4 迷你多媒體超薄鍵盤</t>
  </si>
  <si>
    <t xml:space="preserve">A4 時尚超薄防灑水鍵盤                   </t>
  </si>
  <si>
    <t>ViewSonic(優派)液晶顯示器</t>
  </si>
  <si>
    <t>Philips(飛利浦)液晶顯示器</t>
  </si>
  <si>
    <t xml:space="preserve">A-Take USB對PS2轉接線                   </t>
  </si>
  <si>
    <t xml:space="preserve">SONY 16X DVD-R/50片桶裝                 </t>
  </si>
  <si>
    <t>Verbatim 8X DVD+R/50片桶裝(藍精靈)</t>
  </si>
  <si>
    <t>Verbatim 8X DVD-R/50片桶裝(藍精靈)</t>
  </si>
  <si>
    <t>AFA 16X DVD+R/50片桶裝</t>
  </si>
  <si>
    <t>H&amp;Q 52X CD-R/25片裸裝(燦坤30週年慶版)</t>
  </si>
  <si>
    <t>AFA 16X DVD-R/50片桶裝</t>
  </si>
  <si>
    <t>古典紅木CD珍藏箱(100片裝)</t>
  </si>
  <si>
    <t>beauty魅媚有線光學鼠-珍珠白</t>
  </si>
  <si>
    <t>SANDISK e250 2G 影音播放器</t>
  </si>
  <si>
    <t>微星口袋DVB-T數位行動電視</t>
  </si>
  <si>
    <t>HP 筆記型電腦</t>
  </si>
  <si>
    <t>方土司-香草棒MP3(512MB)</t>
  </si>
  <si>
    <t xml:space="preserve">SamSung Z5F 白(1G) MP3播放器            </t>
  </si>
  <si>
    <t>SanDisk Mini 1G 隨身碟</t>
  </si>
  <si>
    <t>三洋多媒體USB鍵盤</t>
  </si>
  <si>
    <t>羅技極光星貂V100</t>
  </si>
  <si>
    <t>羅技極光晶貂LX3</t>
  </si>
  <si>
    <t>Verbatim 52X CD-R/50片桶裝</t>
  </si>
  <si>
    <t>經典世界杯CD包/40片裝</t>
  </si>
  <si>
    <t>經典世界杯CD包/80片裝</t>
  </si>
  <si>
    <t>火蝙蝠CD包/80片裝</t>
  </si>
  <si>
    <t>SORELL MP3數位隨身聽(512MB 銀)</t>
  </si>
  <si>
    <t>Agogo 1.5吋MP3數位隨身聽(綠色 1G)</t>
  </si>
  <si>
    <t>DoMe 果凍多合1讀卡機</t>
  </si>
  <si>
    <t>SanDisk MS Pro Duo 4GB</t>
  </si>
  <si>
    <t>ACORP MP3數位隨身聽(1G 情人禮盒)</t>
  </si>
  <si>
    <t>Acorp 1.8吋數位隨身聽(2G)</t>
  </si>
  <si>
    <t>國際27L變頻式鏡面鋼板微波爐</t>
  </si>
  <si>
    <t>KINYO 大滾輪3D光學鼠-756</t>
  </si>
  <si>
    <t xml:space="preserve">SONY 48X CD-R/50片桶裝(炫彩藍)          </t>
  </si>
  <si>
    <t xml:space="preserve">SONY 48X CD-R/50片桶裝(炫彩黑)          </t>
  </si>
  <si>
    <t>LEO 1.8吋數位隨身聽(1G 白)</t>
  </si>
  <si>
    <t>PHILIPS(飛利浦)液晶顯示器</t>
  </si>
  <si>
    <t>Fujimaru 薄片餅乾All in 1讀卡機</t>
  </si>
  <si>
    <t>Fujimaru 繽紛粉餅All in 1讀卡機</t>
  </si>
  <si>
    <t>先鋒DVD播放機</t>
  </si>
  <si>
    <t xml:space="preserve">KINYO超重低音麥克風耳機                 </t>
  </si>
  <si>
    <t>ACER(宏碁)液晶顯示器</t>
  </si>
  <si>
    <t>GE 21L 微電腦微波爐</t>
  </si>
  <si>
    <t>GE 21L機械式微波爐</t>
  </si>
  <si>
    <t>GE 19L 微波爐</t>
  </si>
  <si>
    <t xml:space="preserve">SONY Mass 1G 麥克碟                     </t>
  </si>
  <si>
    <t>微星 MegaStick P610 MP3(1G)</t>
  </si>
  <si>
    <t>SONY Mass 2G 麥克碟</t>
  </si>
  <si>
    <t>SONY Mass 4G 麥克碟</t>
  </si>
  <si>
    <t>創見 JetFlash-V20-4G</t>
  </si>
  <si>
    <t>創見 JetFlash-110-4G</t>
  </si>
  <si>
    <t>創見 MP610 2G MP3</t>
  </si>
  <si>
    <t>Beta 8X DVD-R/超值100片祼裝</t>
  </si>
  <si>
    <t>群加 5切6孔延長線 1.8M(含防塵蓋)</t>
  </si>
  <si>
    <t>HP SA407AA 21號墨匣促銷包</t>
  </si>
  <si>
    <t>HP SA408AA 22號墨匣促銷包</t>
  </si>
  <si>
    <t>Imation Sohot 8X DVD+R/50片桶裝(螃蟹)</t>
  </si>
  <si>
    <t>聲寶20W電子式螺旋省電燈泡(黃光)</t>
  </si>
  <si>
    <t xml:space="preserve">AMICE鍵盤 優購標準版                    </t>
  </si>
  <si>
    <t>Beauty Love Bit有線光學滑鼠-珍珠白</t>
  </si>
  <si>
    <t>Beauty Love Bit有線光學滑鼠-銀色</t>
  </si>
  <si>
    <t>@POWER七座單切防雷擊延長線</t>
  </si>
  <si>
    <t>@POWER六座單切磁吸式延長線</t>
  </si>
  <si>
    <t>POWER三座平貼式安全延長線</t>
  </si>
  <si>
    <t>@POWER四座四切平貼式延長線</t>
  </si>
  <si>
    <t>@POWER七座單切3P+2P延長線</t>
  </si>
  <si>
    <t>SONY鹼性三號電池12顆裝</t>
  </si>
  <si>
    <t>大同安全六座單切延長線</t>
  </si>
  <si>
    <t xml:space="preserve">Hanns.G(彩晶)液晶顯示器                 </t>
  </si>
  <si>
    <t>IBM筆記型電腦</t>
  </si>
  <si>
    <t>歌林28L微電腦微波爐(TK)</t>
  </si>
  <si>
    <t>玩新機多功能讀卡機(黑)</t>
  </si>
  <si>
    <t>玩新機多功能讀卡機(白)</t>
  </si>
  <si>
    <t>連鈺重低音桿式耳機麥克風</t>
  </si>
  <si>
    <t xml:space="preserve">連鈺高級立式麥克風                      </t>
  </si>
  <si>
    <t xml:space="preserve">文鎧飛梭多媒體鍵盤                      </t>
  </si>
  <si>
    <t xml:space="preserve">日劇盒/12片裝                           </t>
  </si>
  <si>
    <t xml:space="preserve">日劇盒/24片裝                           </t>
  </si>
  <si>
    <t xml:space="preserve">VIO可靜音式麥克風                       </t>
  </si>
  <si>
    <t>Pioneer 16X DVD 燒錄器</t>
  </si>
  <si>
    <t>會費(EUPA鯛魚燒機)</t>
  </si>
  <si>
    <t>傘型CD包/24片裝</t>
  </si>
  <si>
    <t>HP 57號墨水YAH00線上音樂促銷包</t>
  </si>
  <si>
    <t>HP 28號墨匣YAH00線上音樂促銷包</t>
  </si>
  <si>
    <t>SONY T10/B(黑)數位相機</t>
  </si>
  <si>
    <t>NEC 18X DVD 燒錄器</t>
  </si>
  <si>
    <t xml:space="preserve">SanDisk Mini 2G 隨身碟                  </t>
  </si>
  <si>
    <t>@POWER三座平貼式安全延長線</t>
  </si>
  <si>
    <t>@POWER滿足卡</t>
  </si>
  <si>
    <t>SONY MS-4G DUO NEW記憶卡(附轉卡)</t>
  </si>
  <si>
    <t>SONY MS-1G DUO NEW記憶卡(附轉卡)</t>
  </si>
  <si>
    <t>SONY MS-2G DUO NEW記憶卡(附轉卡)</t>
  </si>
  <si>
    <t>國際MP3數位隨身聽(1G)</t>
  </si>
  <si>
    <t>國際MP3數位隨身聽(512MB)</t>
  </si>
  <si>
    <t>FOCUS iTalking耳機麥克風(白天使)</t>
  </si>
  <si>
    <t>日本INX 超薄鍵盤-9601</t>
  </si>
  <si>
    <t>Fujimaru 光碟播放機</t>
  </si>
  <si>
    <t xml:space="preserve">創見Mini SD-2G記憶卡                    </t>
  </si>
  <si>
    <t xml:space="preserve">創見Mini SD-1G記憶卡                    </t>
  </si>
  <si>
    <t>EPSON T075150黑色墨匣</t>
  </si>
  <si>
    <t>EPSON T075350紅色墨匣</t>
  </si>
  <si>
    <t>EPSON T075450黃色墨匣</t>
  </si>
  <si>
    <t>EPSON T073150黑色墨匣</t>
  </si>
  <si>
    <t>EPSON T073250藍色墨匣</t>
  </si>
  <si>
    <t>EPSON T073350紅色墨匣</t>
  </si>
  <si>
    <t>EPSON T073450黃色墨匣</t>
  </si>
  <si>
    <t xml:space="preserve">果涷SD五合一讀卡機                      </t>
  </si>
  <si>
    <t>米奇CD包(藍)/40片裝</t>
  </si>
  <si>
    <t xml:space="preserve">Zynet 旋姆碟讀卡機                      </t>
  </si>
  <si>
    <t>外接式超薄8X DVD 燒錄器-SONY S50U</t>
  </si>
  <si>
    <t>SONY 18X DVD 燒錄器</t>
  </si>
  <si>
    <t>創見可攜式多合1讀卡機(冰亮白)</t>
  </si>
  <si>
    <t>LG高畫質HDMI DVD光碟機</t>
  </si>
  <si>
    <t>Panasonic LX2-K(黑)數位相機</t>
  </si>
  <si>
    <t>Panasonic FX07-S(銀)數位相機</t>
  </si>
  <si>
    <t>EUPA電子式螺旋省電燈泡-黃</t>
  </si>
  <si>
    <t>EUPA電子式球型省電燈泡-黃</t>
  </si>
  <si>
    <t>EUPA電子式球型省電燈泡-白</t>
  </si>
  <si>
    <t>EUPA電子式螺旋省電燈泡-白</t>
  </si>
  <si>
    <t>KINYO 超薄多媒體鍵盤</t>
  </si>
  <si>
    <t>SONY N2數位相機</t>
  </si>
  <si>
    <t>NIKON Coolpix S9(銀)數位相機</t>
  </si>
  <si>
    <t>SanDisk Crossfire 2G 隨身碟</t>
  </si>
  <si>
    <t>SanDisk U3 2G 黑 隨身碟</t>
  </si>
  <si>
    <t>Sandisk Crossfire 4G 隨身碟</t>
  </si>
  <si>
    <t>TOSHIBA T1 1G 隨身碟</t>
  </si>
  <si>
    <t xml:space="preserve">Imation Sohot 52X CD-R/50片桶裝(河馬)   </t>
  </si>
  <si>
    <t xml:space="preserve">Imation Sohot 52X CD-R/50片桶裝(粉紅豬) </t>
  </si>
  <si>
    <t>KEY DATA 8X DVD-R/50片桶裝</t>
  </si>
  <si>
    <t>大眾筆記型電腦</t>
  </si>
  <si>
    <t>加菲貓 52X CD-R/25片桶裝(英國國旗)</t>
  </si>
  <si>
    <t>Epro 52X CD-R/50片祼裝</t>
  </si>
  <si>
    <t xml:space="preserve">Intopic抗噪桌上型麥克風                 </t>
  </si>
  <si>
    <t>FOCUS iTalking小精靈伸縮耳機麥克風(白)</t>
  </si>
  <si>
    <t xml:space="preserve">TOP-TINT 伸縮型單邊耳機麥克風           </t>
  </si>
  <si>
    <t>H&amp;Q 52X CD-R/50片裸裝(燦坤30週年慶版)</t>
  </si>
  <si>
    <t>i-driver速-有線光學鼠-藍</t>
  </si>
  <si>
    <t>i-driver勝戰有線光學滑鼠-白色</t>
  </si>
  <si>
    <t>i-driver勝戰有線光學滑鼠-鐵灰色</t>
  </si>
  <si>
    <t>會費(ELECTROLUX蒸氣刷)</t>
  </si>
  <si>
    <t>i-rock 透明水晶12合1讀卡機(黑)</t>
  </si>
  <si>
    <t>日立HITEC數位影音光碟機</t>
  </si>
  <si>
    <t xml:space="preserve">BenQ I200摩豋多媒體鍵盤                 </t>
  </si>
  <si>
    <t>Intopic 多媒體鍵盤(黑)10</t>
  </si>
  <si>
    <t xml:space="preserve">Intopic 三鍵式光學滑鼠（黑）013         </t>
  </si>
  <si>
    <t>ACORP 1.8吋數位隨身聽(1G)</t>
  </si>
  <si>
    <t>ACORP 七彩背光數位隨身聽(1G)</t>
  </si>
  <si>
    <t>連鈺迷你超薄鍵盤-TCK210PLUS</t>
  </si>
  <si>
    <t>連鈺3D光學鼠-TCN130</t>
  </si>
  <si>
    <t>連鈺水晶光學鼠-TCN140</t>
  </si>
  <si>
    <t xml:space="preserve">威剛Speedy SD-2G記憶卡                  </t>
  </si>
  <si>
    <t xml:space="preserve">方土司 青蘋果凍 1G MP4                  </t>
  </si>
  <si>
    <t>人因 行動鈦郎 U3410 1G MP3</t>
  </si>
  <si>
    <t>OLYMPUS XD-2G記憶卡</t>
  </si>
  <si>
    <t xml:space="preserve">ACROX光學滑鼠(小)                       </t>
  </si>
  <si>
    <t>VITO 數位DVD播放機</t>
  </si>
  <si>
    <t xml:space="preserve">TOP-TINT 360度高感度抗噪麥克風          </t>
  </si>
  <si>
    <t>富士 F-31 數位相機</t>
  </si>
  <si>
    <t>ACER筆記型電腦(王建民機)</t>
  </si>
  <si>
    <t>LITEON 18X DVD燒錄器</t>
  </si>
  <si>
    <t>BENQ數位相機(黑色)</t>
  </si>
  <si>
    <t>EPSON C59/CX2900原廠墨水匣</t>
  </si>
  <si>
    <t>HP 80元墨水折價券</t>
  </si>
  <si>
    <t xml:space="preserve">detrois 800dpi光學大晶鑽(粉彩藍)        </t>
  </si>
  <si>
    <t xml:space="preserve">detrois 800dpi光學大晶鑽(雪貂白)        </t>
  </si>
  <si>
    <t>detrois 800dpi光學魔多鼠(黑)</t>
  </si>
  <si>
    <t>detrois 1200dpi光學幻影鼠(磨砂紅)</t>
  </si>
  <si>
    <t>detrois 1200dpi光學幻影鼠(紫光藍)</t>
  </si>
  <si>
    <t xml:space="preserve">微軟 光學小黑鯊                         </t>
  </si>
  <si>
    <t xml:space="preserve">歌林伸縮式單邊耳掛耳機麥克風            </t>
  </si>
  <si>
    <t xml:space="preserve">RITEK 8X DVD+R布丁筒裝(律動藍)          </t>
  </si>
  <si>
    <t>IPOD造型雙邊耳機</t>
  </si>
  <si>
    <t>SanDisk U3 4G 黑 隨身碟(資展)</t>
  </si>
  <si>
    <t xml:space="preserve">VIO DVD+R 16X/50片布丁桶                </t>
  </si>
  <si>
    <t>達文西-人體密碼 16XDVD-R/25</t>
  </si>
  <si>
    <t xml:space="preserve">RIDATA 8X DVD-R/25布丁桶裝              </t>
  </si>
  <si>
    <t>RIDATA 8X DVD+R/50布丁桶裝</t>
  </si>
  <si>
    <t>RIDATA 8X DVD-R/50布丁桶裝</t>
  </si>
  <si>
    <t xml:space="preserve">RIDATA 8X DVD+R/25布丁桶裝              </t>
  </si>
  <si>
    <t xml:space="preserve">嗆聲-耳塞式耳機麥克風                   </t>
  </si>
  <si>
    <t>超薄型耳掛式MP3耳機-白</t>
  </si>
  <si>
    <t xml:space="preserve">百全桌上型麥克風-MP101                  </t>
  </si>
  <si>
    <t xml:space="preserve">RIDATA 52X CD-R/100 白金布丁筒裝        </t>
  </si>
  <si>
    <t xml:space="preserve">Philips CAT5E 網路線-2.1M(白)           </t>
  </si>
  <si>
    <t>Philips CAT5E 網路線-4.2M(白)</t>
  </si>
  <si>
    <t>EUPA 20L機械式微波爐</t>
  </si>
  <si>
    <t>Sweet 52X CD-R/50片裝</t>
  </si>
  <si>
    <t>SAMPO 10座單切2P/3P延長線</t>
  </si>
  <si>
    <t>Philips 1394傳輸線 6pin to 4pin</t>
  </si>
  <si>
    <t xml:space="preserve">Philips USB2.0傳輸線-A公對迷你5Pin      </t>
  </si>
  <si>
    <t>MEMOREX DVD+R 16X/50片布丁</t>
  </si>
  <si>
    <t>IMATION DVD-R 16X/50布丁</t>
  </si>
  <si>
    <t>HP 27號墨水雙匣包裝+現金折價券</t>
  </si>
  <si>
    <t>LITEON 20X DVD燒錄器</t>
  </si>
  <si>
    <t>akilis 1.8吋MP4數位隨身聽(2G)</t>
  </si>
  <si>
    <t>BENQ E720數位相機(灰色)</t>
  </si>
  <si>
    <t>威剛精靈碟(PD1)-4G</t>
  </si>
  <si>
    <t>SONY 16X DVD+R/30片布丁桶</t>
  </si>
  <si>
    <t>文鎧海灣型流線鍵盤(白)</t>
  </si>
  <si>
    <t>請用081654報帳文鎧光學鼠-辰之光</t>
  </si>
  <si>
    <t>acorp 七彩背光數位隨身聽(4GB)</t>
  </si>
  <si>
    <t xml:space="preserve">飛利浦 16X DVD燒錄器                    </t>
  </si>
  <si>
    <t>EUPA 六座單切電腦延長線</t>
  </si>
  <si>
    <t xml:space="preserve">i-driver CAT5E 網路線-30M(白)           </t>
  </si>
  <si>
    <t xml:space="preserve">i-driver CAT5E 網路線-3M(黃)            </t>
  </si>
  <si>
    <t xml:space="preserve">i-driver CAT5E 網路線-1.5M(白)          </t>
  </si>
  <si>
    <t>Q-TIME DVD-R 8X(50入)</t>
  </si>
  <si>
    <t>Q-TIME DVD+R 8X(50入)</t>
  </si>
  <si>
    <t>MAXMAX白金片52X/50入布丁筒(五彩)</t>
  </si>
  <si>
    <t>小家電商品提貨券2000元(贈品)</t>
  </si>
  <si>
    <t xml:space="preserve">小家電商品提貨券200元(贈品)             </t>
  </si>
  <si>
    <t xml:space="preserve">松日 TCM-6201 1G MP4                    </t>
  </si>
  <si>
    <t xml:space="preserve">Ridata 60X SD-2G記憶卡                  </t>
  </si>
  <si>
    <t>H&amp;Q 粉藍音樂瘋8X DVD+R/50入</t>
  </si>
  <si>
    <t>H&amp;Q 粉綠音樂瘋8X DVD-R/50入</t>
  </si>
  <si>
    <t>SHE限定版(SELINA)52X 白金片</t>
  </si>
  <si>
    <t>創見 JetFlash-V10 8G</t>
  </si>
  <si>
    <t>BENQ X710數位相機(銀色)</t>
  </si>
  <si>
    <t>DoMe 1.5吋亮彩機MP4-1G</t>
  </si>
  <si>
    <t>創見 MP630 2G MP3</t>
  </si>
  <si>
    <t>錸德RIDATA CD-R 白金裸片彩縮(50片)</t>
  </si>
  <si>
    <t>東元倍頻卡拉OK DVD</t>
  </si>
  <si>
    <t>人因 行動鈦郎 UC05 1G(黑)MP4</t>
  </si>
  <si>
    <t>聲寶DVD數位影音光碟機</t>
  </si>
  <si>
    <t xml:space="preserve">Acorp 1.8吋MP3數位隨身聽(4GB)           </t>
  </si>
  <si>
    <t>金士頓 Mini Fun 2G隨身碟</t>
  </si>
  <si>
    <t xml:space="preserve">創見SDHC-4G C6記憶卡                    </t>
  </si>
  <si>
    <t>BENQ E610數位相機(銀色)</t>
  </si>
  <si>
    <t xml:space="preserve">M2卡多合1讀卡機(卡先機-黑)              </t>
  </si>
  <si>
    <t xml:space="preserve">M2卡多合1讀卡機(卡先機-白)              </t>
  </si>
  <si>
    <t xml:space="preserve">威剛鏡面碟(VISTA)-2G                    </t>
  </si>
  <si>
    <t>T.C.STAR MP3捲線耳機</t>
  </si>
  <si>
    <t>T.C.STAR 捲線器耳機</t>
  </si>
  <si>
    <t xml:space="preserve">頭戴式蛇管麥克風                        </t>
  </si>
  <si>
    <t xml:space="preserve">光碟收納包(水晶版)                      </t>
  </si>
  <si>
    <t>CEOMATE T12 1G MP4</t>
  </si>
  <si>
    <t xml:space="preserve">威剛SDHC-4G C2記憶卡                    </t>
  </si>
  <si>
    <t>Vito DVD影音光碟機</t>
  </si>
  <si>
    <t>會費(EUPA 個人養生料理燉盅)</t>
  </si>
  <si>
    <t>BenQ(明碁)液晶顯示器</t>
  </si>
  <si>
    <t xml:space="preserve">32合1科技銀讀卡機                       </t>
  </si>
  <si>
    <t xml:space="preserve">2C家電商品提貨券500元(贈品)             </t>
  </si>
  <si>
    <t>飛利浦 18X DVD燒錄器(支援12X RAM)</t>
  </si>
  <si>
    <t xml:space="preserve">創見 JetFlash V10 4G                    </t>
  </si>
  <si>
    <t>羅技快意手鍵盤 200 USB</t>
  </si>
  <si>
    <t>CREATIVE V-PLUS 2G(白)MP4</t>
  </si>
  <si>
    <t xml:space="preserve">detrois經濟包光學小晶鑽鼠(陶瓷白)       </t>
  </si>
  <si>
    <t>仁宏果凍防水鍵盤(白)</t>
  </si>
  <si>
    <t>仁宏果凍防水鍵盤(黑)</t>
  </si>
  <si>
    <t>SONY VAIO筆記型電腦</t>
  </si>
  <si>
    <t>AGOGO MP3數位隨身聽(2G)</t>
  </si>
  <si>
    <t>OLYMPUS FE240數位相機</t>
  </si>
  <si>
    <t>SKYLARK DVD數位影音播放機</t>
  </si>
  <si>
    <t>ACER 筆記型電腦(Vista)</t>
  </si>
  <si>
    <t>Toshiba SDHC-4GB C4記憶卡</t>
  </si>
  <si>
    <t>CASIO Z1050BK 數位相機</t>
  </si>
  <si>
    <t>E-books 48P(雙拉鍊)整理包</t>
  </si>
  <si>
    <t>E-books 24P(雙拉鍊)整理包</t>
  </si>
  <si>
    <t xml:space="preserve">迷宮光碟收納包機械藍24片裝              </t>
  </si>
  <si>
    <t xml:space="preserve">光碟收存內袋(50片裝)                    </t>
  </si>
  <si>
    <t>LG Super-Multi 18X DVD-RW燒錄器</t>
  </si>
  <si>
    <t xml:space="preserve">Imation Classic DVD-R 16X50片裝(Sliver) </t>
  </si>
  <si>
    <t>SONY T100/S(銀)數位相機</t>
  </si>
  <si>
    <t>SONY T100/B(黑)數位相機</t>
  </si>
  <si>
    <t>TOSHIBA Pen Drive U3 4GB</t>
  </si>
  <si>
    <t>DeeJay UC18 4G(白)MP4</t>
  </si>
  <si>
    <t>PENTAX M30數位相機(紅)</t>
  </si>
  <si>
    <t xml:space="preserve">羅技極光勁貂1000USB-黑                  </t>
  </si>
  <si>
    <t xml:space="preserve">羅技極光勁貂1000USB-白                  </t>
  </si>
  <si>
    <t>PLEOMAX迷你超薄鍵盤(黑)</t>
  </si>
  <si>
    <t>PLEOMAX迷你超薄鍵盤(白)</t>
  </si>
  <si>
    <t>華碩18X光雕燒錄機(IDE介面)</t>
  </si>
  <si>
    <t>LG(樂金)液晶顯示器</t>
  </si>
  <si>
    <t>SENSE M2+MS+SIM卡讀卡機</t>
  </si>
  <si>
    <t>SONAR滑鼠</t>
  </si>
  <si>
    <t>SONY Turbo 4G 麥克碟</t>
  </si>
  <si>
    <t>Imation NANO 2G 隨身碟</t>
  </si>
  <si>
    <t>DeeJay UC26 2G(黑)MP4</t>
  </si>
  <si>
    <t>KINYO精緻標準鍵盤</t>
  </si>
  <si>
    <t xml:space="preserve">acorp 1.8吋數位隨身聽(2GB)              </t>
  </si>
  <si>
    <t>akilis 1.8吋MP4數位隨身聽(2GB)</t>
  </si>
  <si>
    <t>akilis MP3數位隨身聽(1GB)</t>
  </si>
  <si>
    <t xml:space="preserve">金士頓 2G 伸縮碟                        </t>
  </si>
  <si>
    <t>微星MegaStick P240 2G MP3</t>
  </si>
  <si>
    <t>松日 MP-500I 1G MP3</t>
  </si>
  <si>
    <t xml:space="preserve">SORELL MP3數位隨身聽(4GB)               </t>
  </si>
  <si>
    <t xml:space="preserve">群加 主機電源省力延長線                 </t>
  </si>
  <si>
    <t>RITEK 52X CD-R 繁花紅 50布</t>
  </si>
  <si>
    <t>VARTA Energy 鹼性電池 AAA 4號二入</t>
  </si>
  <si>
    <t>VARTA Energy 鹼性電池 AAA 4號六入</t>
  </si>
  <si>
    <t>VARTA Energy 鹼性電池 AAA 4號十入</t>
  </si>
  <si>
    <t>VARTA Energy 鹼性電池 9V 一入</t>
  </si>
  <si>
    <t>HP 21/22號組合包裝墨水</t>
  </si>
  <si>
    <t>HP 56/57號組合包裝墨水</t>
  </si>
  <si>
    <t>HP 21號墨水雙包裝</t>
  </si>
  <si>
    <t>HP 27/28組合包裝墨水</t>
  </si>
  <si>
    <t>西歐CEOMATE T12 2G(白)MP4</t>
  </si>
  <si>
    <t>SamSung K3 2G(黑)MP3</t>
  </si>
  <si>
    <t xml:space="preserve">TDK 覆寫式1~4XDVD-RW單片盒裝            </t>
  </si>
  <si>
    <t xml:space="preserve">TDK 覆寫式 1~4XDVD+RW單片盒裝           </t>
  </si>
  <si>
    <t>SONY W55/B 數位相機(黑)</t>
  </si>
  <si>
    <t>SONY W55/P 數位相機(粉紅)</t>
  </si>
  <si>
    <t xml:space="preserve">KINYO All-In-One讀卡機                  </t>
  </si>
  <si>
    <t xml:space="preserve">e機雙響晶片讀卡機                       </t>
  </si>
  <si>
    <t xml:space="preserve">Imation NANO 1G 隨身碟                  </t>
  </si>
  <si>
    <t>Verbatim 52XCD-R 黃金片 (50+2)促銷包</t>
  </si>
  <si>
    <t xml:space="preserve">群加 USB 易拉式捲線-RJ45對RJ45          </t>
  </si>
  <si>
    <t>Panasonic FX10-P(粉紅)數位相機</t>
  </si>
  <si>
    <t xml:space="preserve">小天使60片CD收納盒                      </t>
  </si>
  <si>
    <t xml:space="preserve">MELODY/16X/DVD-R/ 50入布丁              </t>
  </si>
  <si>
    <t xml:space="preserve">Power Source DVD/50入布丁筒             </t>
  </si>
  <si>
    <t xml:space="preserve">格子物語CD拉鍊包-24入                   </t>
  </si>
  <si>
    <t xml:space="preserve">格子物語CD收納盒-小                     </t>
  </si>
  <si>
    <t xml:space="preserve">格子物語CD收納盒-大                     </t>
  </si>
  <si>
    <t xml:space="preserve">Dysan 16x DVD-R 50布丁筒                </t>
  </si>
  <si>
    <t xml:space="preserve">Melody 16X DVD+R/4.7GB/50片桶裝         </t>
  </si>
  <si>
    <t>創見 MP630 4G MP3</t>
  </si>
  <si>
    <t>微星 MegaStick P240 4G(白)MP3</t>
  </si>
  <si>
    <t>HP液晶顯示器</t>
  </si>
  <si>
    <t>MSI 20X DVD-RW燒錄器</t>
  </si>
  <si>
    <t>LG 雙雷射頭讀王DVD光碟機</t>
  </si>
  <si>
    <t>LG HDMI雙雷射頭DVD光碟機</t>
  </si>
  <si>
    <t>HP 墨水回收加購折15元</t>
  </si>
  <si>
    <t>EPSON 超值全餐耗材組</t>
  </si>
  <si>
    <t xml:space="preserve">LOBOS 耳掛式耳機麥克風(櫻桃紅)          </t>
  </si>
  <si>
    <t>創見 MP630 1G MP3</t>
  </si>
  <si>
    <t>創見 75X CF-2G記憶卡</t>
  </si>
  <si>
    <t>Hawk 雙鏡頭滑鼠</t>
  </si>
  <si>
    <t>方土司 茶香蛋捲 2G MP3</t>
  </si>
  <si>
    <t>PQI 2G(粉紅)玩美碟</t>
  </si>
  <si>
    <t>連鈺迷你有線光學鼠-TCN155</t>
  </si>
  <si>
    <t xml:space="preserve">微軟光學精靈鯊 (冰晶銀)                 </t>
  </si>
  <si>
    <t>微軟光學精靈鯊 (甜橙橘)</t>
  </si>
  <si>
    <t>BENQ S500有線名片鼠-深灰銀</t>
  </si>
  <si>
    <t xml:space="preserve">群加 多合一鏡面讀卡機-黑                </t>
  </si>
  <si>
    <t xml:space="preserve">i-bone狗骨頭矽膠捲線棒                  </t>
  </si>
  <si>
    <t xml:space="preserve">acorp七彩背光數位隨身聽(2GB)            </t>
  </si>
  <si>
    <t xml:space="preserve">Inpotic頭戴式耳機麥克風                 </t>
  </si>
  <si>
    <t xml:space="preserve">Beta 16X  DVD-R/50片裝                  </t>
  </si>
  <si>
    <t>E-books 16XDVD+R(printable) 25片裝</t>
  </si>
  <si>
    <t xml:space="preserve">Digimaster Kitty-粉紅精靈 52XCD-R       </t>
  </si>
  <si>
    <t>連鈺多媒體薄膜有線鍵盤-TCK625</t>
  </si>
  <si>
    <t>連鈺四向瀏覽變速光學鼠-TCN153</t>
  </si>
  <si>
    <t xml:space="preserve">LUXPRO Tangent 2G MP3                   </t>
  </si>
  <si>
    <t>MSI P320 2G MP3</t>
  </si>
  <si>
    <t xml:space="preserve">文鎧白神駒鍵盤                          </t>
  </si>
  <si>
    <t>SONY A808/BC 8G(黑)MP4</t>
  </si>
  <si>
    <t>愛迪生22W電子式3U燈管-白光</t>
  </si>
  <si>
    <t>愛迪生22W電子式3U燈管-黃光</t>
  </si>
  <si>
    <t>detrois 光學亮彩晶鑽 (亮彩藍)</t>
  </si>
  <si>
    <t>Acorp 1.5吋MP4數位隨身聽(4GB )</t>
  </si>
  <si>
    <t xml:space="preserve">SORELL 1.8吋MP4數位隨身聽(1GB)          </t>
  </si>
  <si>
    <t>中環 8X DVD-R</t>
  </si>
  <si>
    <t xml:space="preserve">Online 16X DVD+R                        </t>
  </si>
  <si>
    <t xml:space="preserve">Online 52X CDR 白金片                   </t>
  </si>
  <si>
    <t>KINYO 多媒體鍵盤</t>
  </si>
  <si>
    <t>LG 外接式18X DVD RW 燒錄機</t>
  </si>
  <si>
    <t xml:space="preserve">九族文化村門票2張                       </t>
  </si>
  <si>
    <t>飛利浦時尚黑讀碟王DVD</t>
  </si>
  <si>
    <t>愛迪生螺旋21W白光</t>
  </si>
  <si>
    <t xml:space="preserve">KINYO 一般電源延長線-3.6米              </t>
  </si>
  <si>
    <t xml:space="preserve">KINYO 一般電源延長線-1.8米              </t>
  </si>
  <si>
    <t>Esesne 素顏58合1讀卡機(黑)</t>
  </si>
  <si>
    <t>三洋28W螺旋省電護眼燈泡（白光）</t>
  </si>
  <si>
    <t>SANYO T700數位相機(炫藍)</t>
  </si>
  <si>
    <t>TEAC DVD+-RW-DUAL18X (黑)燒錄機</t>
  </si>
  <si>
    <t>飛利浦HDMI讀碟王DVD</t>
  </si>
  <si>
    <t xml:space="preserve">群加 SD/SDHC讀卡機                      </t>
  </si>
  <si>
    <t>Nikon S50c數位相機</t>
  </si>
  <si>
    <t xml:space="preserve">易拓Mini 8G(黑)智慧碟                   </t>
  </si>
  <si>
    <t xml:space="preserve">易拓Mini 8G(白)智慧碟                   </t>
  </si>
  <si>
    <t>SONY 16X DVD-R/10片桶裝</t>
  </si>
  <si>
    <t>SAMSUNG U3 1G(黑)MP3</t>
  </si>
  <si>
    <t xml:space="preserve">DIY暨週邊耗材 500元折價券               </t>
  </si>
  <si>
    <t>技嘉 20X DVD 燒錄器</t>
  </si>
  <si>
    <t>會費(Electrolux 藝術扇-紫色)</t>
  </si>
  <si>
    <t>會費(Electrolux 果汁機)</t>
  </si>
  <si>
    <t>會費(Electrolux 藝術扇-粉紅色 )</t>
  </si>
  <si>
    <t>會費(URBANE 5吋迷你豬桌扇-黃色)</t>
  </si>
  <si>
    <t>Panasonic FX100-S(銀)數位相機</t>
  </si>
  <si>
    <t xml:space="preserve">UMAX APUS Skate 1G隨身碟                </t>
  </si>
  <si>
    <t>AFA CD-R彩鑽/50片裸裝</t>
  </si>
  <si>
    <t xml:space="preserve">ELECOM大量收納CD包/72片裝(黑)           </t>
  </si>
  <si>
    <t>羅技 快意手100鍵盤PS/2-黑</t>
  </si>
  <si>
    <t xml:space="preserve">I-DRIVER 氣樂PS/2標準鍵盤               </t>
  </si>
  <si>
    <t>SONY 16XDVD-R 50片裝古墓奇兵促銷包</t>
  </si>
  <si>
    <t xml:space="preserve">人因行動鈦郎 UC88 2G(黑) MP4            </t>
  </si>
  <si>
    <t>SONY B103 1G(黑)MP3</t>
  </si>
  <si>
    <t xml:space="preserve">All in 1全功能讀卡機(白)                </t>
  </si>
  <si>
    <t>25合1攜帶高速型讀卡機(銀)</t>
  </si>
  <si>
    <t>OLYMPUS FE280數位相機</t>
  </si>
  <si>
    <t>Nikon S51數位相機(銀)</t>
  </si>
  <si>
    <t xml:space="preserve">INTOPIC-飛碟光學滑鼠017(白)             </t>
  </si>
  <si>
    <t>BENQ E200有線滑鼠-銀鐵灰</t>
  </si>
  <si>
    <t>SONY T70/W(白)數位相機</t>
  </si>
  <si>
    <t>Team 機器人2G行動碟</t>
  </si>
  <si>
    <t xml:space="preserve">Digimaster 炫銀讀卡機                   </t>
  </si>
  <si>
    <t>華碩簡易型電腦</t>
  </si>
  <si>
    <t xml:space="preserve">Philips(飛利浦)液晶顯示器               </t>
  </si>
  <si>
    <t xml:space="preserve">人因行動鈦郎 UC88 1G(白) MP4            </t>
  </si>
  <si>
    <t>魔法方糖讀卡機(藍/白/黑)</t>
  </si>
  <si>
    <t>魔法口琴讀卡機(湖綠)</t>
  </si>
  <si>
    <t xml:space="preserve">大同高容量中繼延長線                    </t>
  </si>
  <si>
    <t xml:space="preserve">大同四座單切2P安全延長線(夜間照明)      </t>
  </si>
  <si>
    <t>Panasonic DVD光碟機</t>
  </si>
  <si>
    <t>日本莫優子17L微電腦微波爐</t>
  </si>
  <si>
    <t>Akilis 小寶馬1.5吋MP4數位隨身聽</t>
  </si>
  <si>
    <t>Go Easy MP3數位隨身聽</t>
  </si>
  <si>
    <t>SanDisk Micro 4G隨身碟</t>
  </si>
  <si>
    <t xml:space="preserve">EPSON 墨水回收加購折15元                </t>
  </si>
  <si>
    <t xml:space="preserve">LEXMARK 墨水回收加購折15元              </t>
  </si>
  <si>
    <t>Panasonic 27L變頻式微波爐</t>
  </si>
  <si>
    <t xml:space="preserve">VIO 24片入CD包B款                       </t>
  </si>
  <si>
    <t xml:space="preserve">SONY T2/G(綠)數位相機                   </t>
  </si>
  <si>
    <t xml:space="preserve">SONY T2/P(粉紅)數位相機                 </t>
  </si>
  <si>
    <t xml:space="preserve">Vito DVD播放機                          </t>
  </si>
  <si>
    <t xml:space="preserve">方土司茶香蛋捲2G MP3-周杰倫限量精裝版   </t>
  </si>
  <si>
    <t>R</t>
    <phoneticPr fontId="1" type="noConversion"/>
  </si>
  <si>
    <t>F</t>
    <phoneticPr fontId="1" type="noConversion"/>
  </si>
  <si>
    <t>M</t>
    <phoneticPr fontId="1" type="noConversion"/>
  </si>
  <si>
    <t>R Rank</t>
    <phoneticPr fontId="1" type="noConversion"/>
  </si>
  <si>
    <t>F Rank</t>
    <phoneticPr fontId="1" type="noConversion"/>
  </si>
  <si>
    <t>M Rank</t>
    <phoneticPr fontId="1" type="noConversion"/>
  </si>
  <si>
    <t>前20%</t>
  </si>
  <si>
    <t>前20%</t>
    <phoneticPr fontId="1" type="noConversion"/>
  </si>
  <si>
    <t>中間60%</t>
    <phoneticPr fontId="1" type="noConversion"/>
  </si>
  <si>
    <t>後20%</t>
    <phoneticPr fontId="1" type="noConversion"/>
  </si>
  <si>
    <t>Recency</t>
    <phoneticPr fontId="1" type="noConversion"/>
  </si>
  <si>
    <t>Monetary Value</t>
    <phoneticPr fontId="1" type="noConversion"/>
  </si>
  <si>
    <t>各等份人數/比例</t>
    <phoneticPr fontId="1" type="noConversion"/>
  </si>
  <si>
    <t>Frequency</t>
    <phoneticPr fontId="1" type="noConversion"/>
  </si>
  <si>
    <t>常態分布人數</t>
    <phoneticPr fontId="1" type="noConversion"/>
  </si>
  <si>
    <t>實際人數</t>
    <phoneticPr fontId="1" type="noConversion"/>
  </si>
  <si>
    <t>R Score</t>
    <phoneticPr fontId="1" type="noConversion"/>
  </si>
  <si>
    <t>F Score</t>
    <phoneticPr fontId="1" type="noConversion"/>
  </si>
  <si>
    <t>M Score</t>
    <phoneticPr fontId="1" type="noConversion"/>
  </si>
  <si>
    <t>Total</t>
    <phoneticPr fontId="1" type="noConversion"/>
  </si>
  <si>
    <t>Rank</t>
    <phoneticPr fontId="1" type="noConversion"/>
  </si>
  <si>
    <t>2006 R</t>
    <phoneticPr fontId="1" type="noConversion"/>
  </si>
  <si>
    <t>2006 F</t>
    <phoneticPr fontId="1" type="noConversion"/>
  </si>
  <si>
    <t>2006 M</t>
    <phoneticPr fontId="1" type="noConversion"/>
  </si>
  <si>
    <t>2007 R</t>
    <phoneticPr fontId="1" type="noConversion"/>
  </si>
  <si>
    <t>2007 F</t>
    <phoneticPr fontId="1" type="noConversion"/>
  </si>
  <si>
    <t>2007 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</si>
</sst>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76" formatCode="0_ "/>
    <numFmt numFmtId="181" formatCode="0.0%"/>
    <numFmt numFmtId="190" formatCode="0_);[Red]\(0\)"/>
  </numFmts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color theme="1"/>
      <name val="冬青黑体简体中文 W3"/>
      <family val="2"/>
      <charset val="134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44" fontId="3" fillId="0" borderId="0" xfId="1" applyFont="1" applyAlignment="1">
      <alignment horizontal="center" vertical="center"/>
    </xf>
    <xf numFmtId="44" fontId="3" fillId="0" borderId="0" xfId="1" applyFont="1" applyAlignment="1">
      <alignment horizontal="right" vertical="center"/>
    </xf>
    <xf numFmtId="0" fontId="3" fillId="9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81" fontId="3" fillId="2" borderId="0" xfId="2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181" fontId="3" fillId="4" borderId="3" xfId="2" applyNumberFormat="1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181" fontId="3" fillId="8" borderId="0" xfId="2" applyNumberFormat="1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3" fillId="14" borderId="0" xfId="0" applyFont="1" applyFill="1" applyBorder="1" applyAlignment="1">
      <alignment horizontal="center" vertical="center"/>
    </xf>
    <xf numFmtId="181" fontId="3" fillId="14" borderId="3" xfId="2" applyNumberFormat="1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181" fontId="3" fillId="9" borderId="5" xfId="2" applyNumberFormat="1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3" fillId="15" borderId="5" xfId="0" applyFont="1" applyFill="1" applyBorder="1" applyAlignment="1">
      <alignment horizontal="center" vertical="center"/>
    </xf>
    <xf numFmtId="181" fontId="3" fillId="15" borderId="6" xfId="2" applyNumberFormat="1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81" fontId="3" fillId="3" borderId="3" xfId="2" applyNumberFormat="1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181" fontId="3" fillId="12" borderId="3" xfId="2" applyNumberFormat="1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 vertical="center"/>
    </xf>
    <xf numFmtId="181" fontId="3" fillId="13" borderId="6" xfId="2" applyNumberFormat="1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" fontId="3" fillId="0" borderId="0" xfId="0" applyNumberFormat="1" applyFont="1">
      <alignment vertical="center"/>
    </xf>
    <xf numFmtId="0" fontId="3" fillId="17" borderId="8" xfId="0" applyFont="1" applyFill="1" applyBorder="1" applyAlignment="1">
      <alignment horizontal="center" vertical="center"/>
    </xf>
    <xf numFmtId="0" fontId="3" fillId="17" borderId="9" xfId="0" applyFont="1" applyFill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3" fillId="13" borderId="0" xfId="0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14" borderId="10" xfId="0" applyFont="1" applyFill="1" applyBorder="1" applyAlignment="1">
      <alignment horizontal="center" vertical="center"/>
    </xf>
    <xf numFmtId="0" fontId="3" fillId="15" borderId="10" xfId="0" applyFont="1" applyFill="1" applyBorder="1" applyAlignment="1">
      <alignment horizontal="center" vertical="center"/>
    </xf>
    <xf numFmtId="0" fontId="3" fillId="15" borderId="11" xfId="0" applyFont="1" applyFill="1" applyBorder="1" applyAlignment="1">
      <alignment horizontal="center" vertical="center"/>
    </xf>
    <xf numFmtId="190" fontId="3" fillId="0" borderId="0" xfId="0" applyNumberFormat="1" applyFont="1" applyAlignment="1">
      <alignment horizontal="center" vertical="center"/>
    </xf>
    <xf numFmtId="190" fontId="3" fillId="0" borderId="0" xfId="0" applyNumberFormat="1" applyFont="1">
      <alignment vertical="center"/>
    </xf>
    <xf numFmtId="0" fontId="3" fillId="9" borderId="0" xfId="0" applyFont="1" applyFill="1">
      <alignment vertical="center"/>
    </xf>
  </cellXfs>
  <cellStyles count="3">
    <cellStyle name="一般" xfId="0" builtinId="0"/>
    <cellStyle name="百分比" xfId="2" builtinId="5"/>
    <cellStyle name="貨幣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823;&#25976;&#25818;&#34892;&#37559;/02%20|%20CAI&#25351;&#2716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相關圖表"/>
      <sheetName val="產品資料檔"/>
      <sheetName val="交易記錄檔"/>
      <sheetName val="客戶資料檔"/>
      <sheetName val="Bob Stone RFM 權重"/>
      <sheetName val="Bob Stone RFM Score"/>
      <sheetName val="交易記錄檔計算購買期間(勿更改順序)"/>
    </sheetNames>
    <sheetDataSet>
      <sheetData sheetId="0"/>
      <sheetData sheetId="1"/>
      <sheetData sheetId="2"/>
      <sheetData sheetId="3"/>
      <sheetData sheetId="4"/>
      <sheetData sheetId="5"/>
      <sheetData sheetId="6">
        <row r="283">
          <cell r="G283">
            <v>1</v>
          </cell>
          <cell r="I283">
            <v>0</v>
          </cell>
          <cell r="K283" t="str">
            <v>穩定購買型</v>
          </cell>
        </row>
        <row r="284">
          <cell r="G284">
            <v>2</v>
          </cell>
          <cell r="I284">
            <v>20</v>
          </cell>
          <cell r="K284" t="str">
            <v>穩定購買型</v>
          </cell>
        </row>
        <row r="285">
          <cell r="G285">
            <v>3</v>
          </cell>
          <cell r="I285">
            <v>59</v>
          </cell>
          <cell r="K285" t="str">
            <v>穩定購買型</v>
          </cell>
        </row>
        <row r="286">
          <cell r="G286">
            <v>4</v>
          </cell>
          <cell r="I286">
            <v>3</v>
          </cell>
          <cell r="K286" t="str">
            <v>穩定購買型</v>
          </cell>
        </row>
        <row r="287">
          <cell r="G287">
            <v>5</v>
          </cell>
          <cell r="I287">
            <v>7</v>
          </cell>
          <cell r="K287" t="str">
            <v>穩定購買型</v>
          </cell>
        </row>
        <row r="288">
          <cell r="G288">
            <v>6</v>
          </cell>
          <cell r="I288">
            <v>2</v>
          </cell>
          <cell r="K288" t="str">
            <v>穩定購買型</v>
          </cell>
        </row>
        <row r="289">
          <cell r="G289">
            <v>7</v>
          </cell>
          <cell r="I289">
            <v>14</v>
          </cell>
          <cell r="K289" t="str">
            <v>穩定購買型</v>
          </cell>
        </row>
        <row r="290">
          <cell r="G290">
            <v>8</v>
          </cell>
          <cell r="I290">
            <v>30</v>
          </cell>
          <cell r="K290" t="str">
            <v>穩定購買型</v>
          </cell>
        </row>
        <row r="291">
          <cell r="G291">
            <v>9</v>
          </cell>
          <cell r="I291">
            <v>47</v>
          </cell>
          <cell r="K291" t="str">
            <v>穩定購買型</v>
          </cell>
        </row>
        <row r="292">
          <cell r="G292">
            <v>10</v>
          </cell>
          <cell r="I292">
            <v>22</v>
          </cell>
          <cell r="K292" t="str">
            <v>穩定購買型</v>
          </cell>
        </row>
        <row r="293">
          <cell r="G293">
            <v>11</v>
          </cell>
          <cell r="I293">
            <v>24</v>
          </cell>
          <cell r="K293" t="str">
            <v>穩定購買型</v>
          </cell>
        </row>
        <row r="294">
          <cell r="G294">
            <v>12</v>
          </cell>
          <cell r="I294">
            <v>35</v>
          </cell>
          <cell r="K294" t="str">
            <v>穩定購買型</v>
          </cell>
        </row>
        <row r="295">
          <cell r="G295">
            <v>13</v>
          </cell>
          <cell r="I295">
            <v>1</v>
          </cell>
          <cell r="K295" t="str">
            <v>穩定購買型</v>
          </cell>
        </row>
        <row r="296">
          <cell r="G296">
            <v>14</v>
          </cell>
          <cell r="I296">
            <v>5</v>
          </cell>
          <cell r="K296" t="str">
            <v>穩定購買型</v>
          </cell>
        </row>
        <row r="297">
          <cell r="G297">
            <v>15</v>
          </cell>
          <cell r="I297">
            <v>8</v>
          </cell>
          <cell r="K297" t="str">
            <v>穩定購買型</v>
          </cell>
        </row>
        <row r="298">
          <cell r="G298">
            <v>16</v>
          </cell>
          <cell r="I298">
            <v>20</v>
          </cell>
          <cell r="K298" t="str">
            <v>穩定購買型</v>
          </cell>
        </row>
        <row r="299">
          <cell r="G299">
            <v>17</v>
          </cell>
          <cell r="I299">
            <v>4</v>
          </cell>
          <cell r="K299" t="str">
            <v>穩定購買型</v>
          </cell>
        </row>
        <row r="300">
          <cell r="G300">
            <v>18</v>
          </cell>
          <cell r="I300">
            <v>4</v>
          </cell>
          <cell r="K300" t="str">
            <v>穩定購買型</v>
          </cell>
        </row>
        <row r="301">
          <cell r="G301">
            <v>19</v>
          </cell>
          <cell r="I301">
            <v>3</v>
          </cell>
          <cell r="K301" t="str">
            <v>穩定購買型</v>
          </cell>
        </row>
        <row r="302">
          <cell r="G302">
            <v>20</v>
          </cell>
          <cell r="I302">
            <v>3</v>
          </cell>
          <cell r="K302" t="str">
            <v>穩定購買型</v>
          </cell>
        </row>
        <row r="303">
          <cell r="G303">
            <v>21</v>
          </cell>
          <cell r="I303">
            <v>7</v>
          </cell>
          <cell r="K303" t="str">
            <v>穩定購買型</v>
          </cell>
        </row>
        <row r="304">
          <cell r="G304">
            <v>22</v>
          </cell>
          <cell r="I304">
            <v>26</v>
          </cell>
          <cell r="K304" t="str">
            <v>穩定購買型</v>
          </cell>
        </row>
        <row r="305">
          <cell r="G305">
            <v>23</v>
          </cell>
          <cell r="I305">
            <v>1</v>
          </cell>
          <cell r="K305" t="str">
            <v>穩定購買型</v>
          </cell>
        </row>
        <row r="306">
          <cell r="G306">
            <v>24</v>
          </cell>
          <cell r="I306">
            <v>14</v>
          </cell>
          <cell r="K306" t="str">
            <v>穩定購買型</v>
          </cell>
        </row>
        <row r="307">
          <cell r="G307">
            <v>25</v>
          </cell>
          <cell r="I307">
            <v>37</v>
          </cell>
          <cell r="K307" t="str">
            <v>穩定購買型</v>
          </cell>
        </row>
        <row r="308">
          <cell r="G308">
            <v>26</v>
          </cell>
          <cell r="I308">
            <v>7</v>
          </cell>
          <cell r="K308" t="str">
            <v>穩定購買型</v>
          </cell>
        </row>
        <row r="309">
          <cell r="G309">
            <v>27</v>
          </cell>
          <cell r="I309">
            <v>54</v>
          </cell>
          <cell r="K309" t="str">
            <v>穩定購買型</v>
          </cell>
        </row>
        <row r="310">
          <cell r="G310">
            <v>28</v>
          </cell>
          <cell r="I310">
            <v>5</v>
          </cell>
          <cell r="K310" t="str">
            <v>穩定購買型</v>
          </cell>
        </row>
        <row r="311">
          <cell r="G311">
            <v>29</v>
          </cell>
          <cell r="I311">
            <v>34</v>
          </cell>
          <cell r="K311" t="str">
            <v>穩定購買型</v>
          </cell>
        </row>
        <row r="312">
          <cell r="G312">
            <v>30</v>
          </cell>
          <cell r="I312">
            <v>1</v>
          </cell>
          <cell r="K312" t="str">
            <v>穩定購買型</v>
          </cell>
        </row>
        <row r="313">
          <cell r="G313">
            <v>31</v>
          </cell>
          <cell r="I313">
            <v>3</v>
          </cell>
          <cell r="K313" t="str">
            <v>穩定購買型</v>
          </cell>
        </row>
        <row r="314">
          <cell r="G314">
            <v>32</v>
          </cell>
          <cell r="I314">
            <v>10</v>
          </cell>
          <cell r="K314" t="str">
            <v>穩定購買型</v>
          </cell>
        </row>
        <row r="315">
          <cell r="G315">
            <v>33</v>
          </cell>
          <cell r="I315">
            <v>9</v>
          </cell>
          <cell r="K315" t="str">
            <v>穩定購買型</v>
          </cell>
        </row>
        <row r="316">
          <cell r="G316">
            <v>34</v>
          </cell>
          <cell r="I316">
            <v>4</v>
          </cell>
          <cell r="K316" t="str">
            <v>穩定購買型</v>
          </cell>
        </row>
        <row r="317">
          <cell r="G317">
            <v>35</v>
          </cell>
          <cell r="I317">
            <v>91</v>
          </cell>
          <cell r="K317" t="str">
            <v>穩定購買型</v>
          </cell>
        </row>
        <row r="318">
          <cell r="G318">
            <v>36</v>
          </cell>
          <cell r="I318">
            <v>45</v>
          </cell>
          <cell r="K318" t="str">
            <v>穩定購買型</v>
          </cell>
        </row>
        <row r="319">
          <cell r="G319">
            <v>37</v>
          </cell>
          <cell r="I319">
            <v>2</v>
          </cell>
          <cell r="K319" t="str">
            <v>穩定購買型</v>
          </cell>
        </row>
        <row r="320">
          <cell r="G320">
            <v>38</v>
          </cell>
          <cell r="I320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黃色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01"/>
  <sheetViews>
    <sheetView zoomScale="112" zoomScaleNormal="144" workbookViewId="0">
      <pane ySplit="1" topLeftCell="A2" activePane="bottomLeft" state="frozen"/>
      <selection pane="bottomLeft" activeCell="I2" sqref="I2"/>
    </sheetView>
  </sheetViews>
  <sheetFormatPr baseColWidth="10" defaultColWidth="8.83203125" defaultRowHeight="16"/>
  <cols>
    <col min="1" max="5" width="8.83203125" style="5"/>
    <col min="6" max="7" width="8.33203125" style="5" customWidth="1"/>
    <col min="8" max="8" width="13.33203125" style="10" bestFit="1" customWidth="1"/>
    <col min="9" max="9" width="9.33203125" style="1" bestFit="1" customWidth="1"/>
    <col min="10" max="13" width="8.83203125" style="1"/>
    <col min="14" max="14" width="15.1640625" style="5" bestFit="1" customWidth="1"/>
    <col min="15" max="20" width="8.33203125" style="1" customWidth="1"/>
    <col min="21" max="21" width="8.83203125" style="1"/>
    <col min="22" max="24" width="15" style="5" customWidth="1"/>
    <col min="25" max="25" width="12.1640625" style="1" bestFit="1" customWidth="1"/>
    <col min="26" max="16384" width="8.83203125" style="1"/>
  </cols>
  <sheetData>
    <row r="1" spans="1:30" s="5" customFormat="1">
      <c r="A1" s="5" t="s">
        <v>11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1104</v>
      </c>
      <c r="G1" s="5" t="s">
        <v>1105</v>
      </c>
      <c r="H1" s="9" t="s">
        <v>1106</v>
      </c>
      <c r="I1" s="5" t="s">
        <v>1107</v>
      </c>
      <c r="J1" s="5" t="s">
        <v>1108</v>
      </c>
      <c r="K1" s="5" t="s">
        <v>1109</v>
      </c>
      <c r="N1" s="42" t="s">
        <v>1116</v>
      </c>
      <c r="O1" s="27" t="s">
        <v>1114</v>
      </c>
      <c r="P1" s="27"/>
      <c r="Q1" s="31" t="s">
        <v>1117</v>
      </c>
      <c r="R1" s="32"/>
      <c r="S1" s="44" t="s">
        <v>1115</v>
      </c>
      <c r="T1" s="45"/>
      <c r="V1" s="51" t="s">
        <v>1114</v>
      </c>
      <c r="W1" s="49" t="s">
        <v>1117</v>
      </c>
      <c r="X1" s="56" t="s">
        <v>1115</v>
      </c>
      <c r="Y1" s="50" t="s">
        <v>1118</v>
      </c>
      <c r="Z1" s="28" t="s">
        <v>1119</v>
      </c>
    </row>
    <row r="2" spans="1:30">
      <c r="A2" s="5">
        <v>3596</v>
      </c>
      <c r="B2" s="5" t="s">
        <v>4</v>
      </c>
      <c r="C2" s="5">
        <v>37</v>
      </c>
      <c r="D2" s="5">
        <v>247</v>
      </c>
      <c r="E2" s="5" t="s">
        <v>5</v>
      </c>
      <c r="F2" s="8">
        <f>DATE(2008,1,1)-INDEX(交易編號檔!B:B,MATCH(A2,交易編號檔!C:C,0))</f>
        <v>7</v>
      </c>
      <c r="G2" s="5">
        <f>COUNTIF(交易編號檔!C:C,A2)</f>
        <v>13</v>
      </c>
      <c r="H2" s="10">
        <f>AVERAGEIF(交易編號檔!C:C,A2,交易編號檔!D:D)</f>
        <v>6922.0769230769229</v>
      </c>
      <c r="I2" s="5" t="str">
        <f>_xlfn.IFS(RANK(F2,F:F,1)&lt;=40,"前20%",RANK(F2,F:F,1)&lt;=160,"中間60%",RANK(F2,F:F,1)&lt;=200,"後20%")</f>
        <v>前20%</v>
      </c>
      <c r="J2" s="5" t="str">
        <f>_xlfn.IFS(RANK(G2,G:G,0)&lt;=38,"前20%",RANK(G2,G:G,0)&lt;=140,"中間60%",RANK(G2,G:G,0)&lt;=200,"後20%")</f>
        <v>前20%</v>
      </c>
      <c r="K2" s="5" t="str">
        <f>_xlfn.IFS(RANK(H2,H:H,0)&lt;=40,"前20%",RANK(H2,H:H,0)&lt;=160,"中間60%",RANK(H2,H:H,0)&lt;=200,"後20%")</f>
        <v>前20%</v>
      </c>
      <c r="N2" s="39" t="s">
        <v>1111</v>
      </c>
      <c r="O2" s="12">
        <f>COUNTIF(I:I,$N2)</f>
        <v>41</v>
      </c>
      <c r="P2" s="13">
        <f>O2/200</f>
        <v>0.20499999999999999</v>
      </c>
      <c r="Q2" s="33">
        <f>COUNTIF(J:J,$N2)</f>
        <v>44</v>
      </c>
      <c r="R2" s="34">
        <f>Q2/200</f>
        <v>0.22</v>
      </c>
      <c r="S2" s="15">
        <f>COUNTIF(K:K,$N2)</f>
        <v>40</v>
      </c>
      <c r="T2" s="16">
        <f>S2/200</f>
        <v>0.2</v>
      </c>
      <c r="V2" s="52" t="s">
        <v>1110</v>
      </c>
      <c r="W2" s="14" t="s">
        <v>1110</v>
      </c>
      <c r="X2" s="57" t="s">
        <v>1110</v>
      </c>
      <c r="Y2" s="46">
        <f>200*AA2*AB2*AC2</f>
        <v>1.804</v>
      </c>
      <c r="Z2" s="29">
        <f>COUNTIFS(I:I,V2,J:J,W2,K:K,X2)</f>
        <v>6</v>
      </c>
      <c r="AA2" s="1">
        <f>IF(V2=$N$2,P$2,IF(V2=$N$3,P$3,P$4))</f>
        <v>0.20499999999999999</v>
      </c>
      <c r="AB2" s="1">
        <f>IF(W2=$N$2,R$2,IF(W2=$N$3,R$3,R$4))</f>
        <v>0.22</v>
      </c>
      <c r="AC2" s="1">
        <f>IF(X2=$N$2,T$2,IF(X2=$N$3,T$3,T$4))</f>
        <v>0.2</v>
      </c>
      <c r="AD2" s="43"/>
    </row>
    <row r="3" spans="1:30">
      <c r="A3" s="5">
        <v>1729</v>
      </c>
      <c r="B3" s="5" t="s">
        <v>6</v>
      </c>
      <c r="C3" s="5">
        <v>29</v>
      </c>
      <c r="D3" s="5">
        <v>112</v>
      </c>
      <c r="E3" s="5" t="s">
        <v>5</v>
      </c>
      <c r="F3" s="8">
        <f>DATE(2008,1,1)-INDEX(交易編號檔!B:B,MATCH(A3,交易編號檔!C:C,0))</f>
        <v>155</v>
      </c>
      <c r="G3" s="5">
        <f>COUNTIF(交易編號檔!C:C,A3)</f>
        <v>3</v>
      </c>
      <c r="H3" s="10">
        <f>AVERAGEIF(交易編號檔!C:C,A3,交易編號檔!D:D)</f>
        <v>6416.666666666667</v>
      </c>
      <c r="I3" s="5" t="str">
        <f t="shared" ref="I3:I66" si="0">_xlfn.IFS(RANK(F3,F:F,1)&lt;=40,"前20%",RANK(F3,F:F,1)&lt;=160,"中間60%",RANK(F3,F:F,1)&lt;=200,"後20%")</f>
        <v>中間60%</v>
      </c>
      <c r="J3" s="5" t="str">
        <f t="shared" ref="J3:J66" si="1">_xlfn.IFS(RANK(G3,G:G,0)&lt;=38,"前20%",RANK(G3,G:G,0)&lt;=140,"中間60%",RANK(G3,G:G,0)&lt;=200,"後20%")</f>
        <v>中間60%</v>
      </c>
      <c r="K3" s="5" t="str">
        <f t="shared" ref="K3:K66" si="2">_xlfn.IFS(RANK(H3,H:H,0)&lt;=40,"前20%",RANK(H3,H:H,0)&lt;=160,"中間60%",RANK(H3,H:H,0)&lt;=200,"後20%")</f>
        <v>前20%</v>
      </c>
      <c r="N3" s="40" t="s">
        <v>1112</v>
      </c>
      <c r="O3" s="17">
        <f t="shared" ref="O3" si="3">COUNTIF(I:I,$N3)</f>
        <v>119</v>
      </c>
      <c r="P3" s="18">
        <f t="shared" ref="P3:R4" si="4">O3/200</f>
        <v>0.59499999999999997</v>
      </c>
      <c r="Q3" s="35">
        <f>COUNTIF(J:J,$N3)</f>
        <v>105</v>
      </c>
      <c r="R3" s="36">
        <f t="shared" si="4"/>
        <v>0.52500000000000002</v>
      </c>
      <c r="S3" s="20">
        <f>COUNTIF(K:K,$N3)</f>
        <v>120</v>
      </c>
      <c r="T3" s="21">
        <f t="shared" ref="T3" si="5">S3/200</f>
        <v>0.6</v>
      </c>
      <c r="V3" s="52" t="s">
        <v>1110</v>
      </c>
      <c r="W3" s="14" t="s">
        <v>1110</v>
      </c>
      <c r="X3" s="58" t="s">
        <v>1112</v>
      </c>
      <c r="Y3" s="46">
        <f t="shared" ref="Y3:Y28" si="6">200*AA3*AB3*AC3</f>
        <v>5.4119999999999999</v>
      </c>
      <c r="Z3" s="29">
        <f t="shared" ref="Z3:Z28" si="7">COUNTIFS(I:I,V3,J:J,W3,K:K,X3)</f>
        <v>6</v>
      </c>
      <c r="AA3" s="1">
        <f t="shared" ref="AA3:AA28" si="8">IF(V3=$N$2,P$2,IF(V3=$N$3,P$3,P$4))</f>
        <v>0.20499999999999999</v>
      </c>
      <c r="AB3" s="1">
        <f t="shared" ref="AB3:AB28" si="9">IF(W3=$N$2,R$2,IF(W3=$N$3,R$3,R$4))</f>
        <v>0.22</v>
      </c>
      <c r="AC3" s="1">
        <f t="shared" ref="AC3:AC28" si="10">IF(X3=$N$2,T$2,IF(X3=$N$3,T$3,T$4))</f>
        <v>0.6</v>
      </c>
      <c r="AD3" s="43"/>
    </row>
    <row r="4" spans="1:30">
      <c r="A4" s="5">
        <v>2036</v>
      </c>
      <c r="B4" s="5" t="s">
        <v>4</v>
      </c>
      <c r="C4" s="5">
        <v>30</v>
      </c>
      <c r="D4" s="5">
        <v>237</v>
      </c>
      <c r="E4" s="5" t="s">
        <v>5</v>
      </c>
      <c r="F4" s="8">
        <f>DATE(2008,1,1)-INDEX(交易編號檔!B:B,MATCH(A4,交易編號檔!C:C,0))</f>
        <v>327</v>
      </c>
      <c r="G4" s="5">
        <f>COUNTIF(交易編號檔!C:C,A4)</f>
        <v>4</v>
      </c>
      <c r="H4" s="10">
        <f>AVERAGEIF(交易編號檔!C:C,A4,交易編號檔!D:D)</f>
        <v>1082.25</v>
      </c>
      <c r="I4" s="5" t="str">
        <f t="shared" si="0"/>
        <v>後20%</v>
      </c>
      <c r="J4" s="5" t="str">
        <f t="shared" si="1"/>
        <v>中間60%</v>
      </c>
      <c r="K4" s="5" t="str">
        <f t="shared" si="2"/>
        <v>中間60%</v>
      </c>
      <c r="N4" s="41" t="s">
        <v>1113</v>
      </c>
      <c r="O4" s="22">
        <f>COUNTIF(I:I,$N4)</f>
        <v>40</v>
      </c>
      <c r="P4" s="23">
        <f t="shared" si="4"/>
        <v>0.2</v>
      </c>
      <c r="Q4" s="37">
        <f>COUNTIF(J:J,$N4)</f>
        <v>51</v>
      </c>
      <c r="R4" s="38">
        <f t="shared" si="4"/>
        <v>0.255</v>
      </c>
      <c r="S4" s="25">
        <f>COUNTIF(K:K,$N4)</f>
        <v>40</v>
      </c>
      <c r="T4" s="26">
        <f t="shared" ref="T4" si="11">S4/200</f>
        <v>0.2</v>
      </c>
      <c r="V4" s="52" t="s">
        <v>1110</v>
      </c>
      <c r="W4" s="14" t="s">
        <v>1110</v>
      </c>
      <c r="X4" s="59" t="s">
        <v>1113</v>
      </c>
      <c r="Y4" s="46">
        <f t="shared" si="6"/>
        <v>1.804</v>
      </c>
      <c r="Z4" s="29">
        <f t="shared" si="7"/>
        <v>2</v>
      </c>
      <c r="AA4" s="1">
        <f t="shared" si="8"/>
        <v>0.20499999999999999</v>
      </c>
      <c r="AB4" s="1">
        <f t="shared" si="9"/>
        <v>0.22</v>
      </c>
      <c r="AC4" s="1">
        <f t="shared" si="10"/>
        <v>0.2</v>
      </c>
      <c r="AD4" s="43"/>
    </row>
    <row r="5" spans="1:30">
      <c r="A5" s="5">
        <v>1686</v>
      </c>
      <c r="B5" s="5" t="s">
        <v>4</v>
      </c>
      <c r="C5" s="5">
        <v>34</v>
      </c>
      <c r="D5" s="5">
        <v>234</v>
      </c>
      <c r="E5" s="5" t="s">
        <v>5</v>
      </c>
      <c r="F5" s="8">
        <f>DATE(2008,1,1)-INDEX(交易編號檔!B:B,MATCH(A5,交易編號檔!C:C,0))</f>
        <v>3</v>
      </c>
      <c r="G5" s="5">
        <f>COUNTIF(交易編號檔!C:C,A5)</f>
        <v>77</v>
      </c>
      <c r="H5" s="10">
        <f>AVERAGEIF(交易編號檔!C:C,A5,交易編號檔!D:D)</f>
        <v>6419.8701298701299</v>
      </c>
      <c r="I5" s="5" t="str">
        <f t="shared" si="0"/>
        <v>前20%</v>
      </c>
      <c r="J5" s="5" t="str">
        <f t="shared" si="1"/>
        <v>前20%</v>
      </c>
      <c r="K5" s="5" t="str">
        <f t="shared" si="2"/>
        <v>前20%</v>
      </c>
      <c r="V5" s="52" t="s">
        <v>1110</v>
      </c>
      <c r="W5" s="19" t="s">
        <v>1112</v>
      </c>
      <c r="X5" s="57" t="s">
        <v>1110</v>
      </c>
      <c r="Y5" s="46">
        <f t="shared" si="6"/>
        <v>4.3050000000000006</v>
      </c>
      <c r="Z5" s="29">
        <f t="shared" si="7"/>
        <v>6</v>
      </c>
      <c r="AA5" s="1">
        <f t="shared" si="8"/>
        <v>0.20499999999999999</v>
      </c>
      <c r="AB5" s="1">
        <f t="shared" si="9"/>
        <v>0.52500000000000002</v>
      </c>
      <c r="AC5" s="1">
        <f t="shared" si="10"/>
        <v>0.2</v>
      </c>
      <c r="AD5" s="43"/>
    </row>
    <row r="6" spans="1:30">
      <c r="A6" s="5">
        <v>5943</v>
      </c>
      <c r="B6" s="5" t="s">
        <v>6</v>
      </c>
      <c r="C6" s="5">
        <v>48</v>
      </c>
      <c r="D6" s="5">
        <v>802</v>
      </c>
      <c r="E6" s="5" t="s">
        <v>7</v>
      </c>
      <c r="F6" s="8">
        <f>DATE(2008,1,1)-INDEX(交易編號檔!B:B,MATCH(A6,交易編號檔!C:C,0))</f>
        <v>43</v>
      </c>
      <c r="G6" s="5">
        <f>COUNTIF(交易編號檔!C:C,A6)</f>
        <v>7</v>
      </c>
      <c r="H6" s="10">
        <f>AVERAGEIF(交易編號檔!C:C,A6,交易編號檔!D:D)</f>
        <v>6005.7142857142853</v>
      </c>
      <c r="I6" s="5" t="str">
        <f t="shared" si="0"/>
        <v>中間60%</v>
      </c>
      <c r="J6" s="5" t="str">
        <f t="shared" si="1"/>
        <v>中間60%</v>
      </c>
      <c r="K6" s="5" t="str">
        <f t="shared" si="2"/>
        <v>前20%</v>
      </c>
      <c r="V6" s="52" t="s">
        <v>1110</v>
      </c>
      <c r="W6" s="19" t="s">
        <v>1112</v>
      </c>
      <c r="X6" s="58" t="s">
        <v>1112</v>
      </c>
      <c r="Y6" s="46">
        <f t="shared" si="6"/>
        <v>12.915000000000001</v>
      </c>
      <c r="Z6" s="29">
        <f t="shared" si="7"/>
        <v>12</v>
      </c>
      <c r="AA6" s="1">
        <f t="shared" si="8"/>
        <v>0.20499999999999999</v>
      </c>
      <c r="AB6" s="1">
        <f t="shared" si="9"/>
        <v>0.52500000000000002</v>
      </c>
      <c r="AC6" s="1">
        <f t="shared" si="10"/>
        <v>0.6</v>
      </c>
      <c r="AD6" s="43"/>
    </row>
    <row r="7" spans="1:30">
      <c r="A7" s="5">
        <v>5468</v>
      </c>
      <c r="B7" s="5" t="s">
        <v>4</v>
      </c>
      <c r="C7" s="5">
        <v>40</v>
      </c>
      <c r="D7" s="5">
        <v>514</v>
      </c>
      <c r="E7" s="5" t="s">
        <v>8</v>
      </c>
      <c r="F7" s="8">
        <f>DATE(2008,1,1)-INDEX(交易編號檔!B:B,MATCH(A7,交易編號檔!C:C,0))</f>
        <v>170</v>
      </c>
      <c r="G7" s="5">
        <f>COUNTIF(交易編號檔!C:C,A7)</f>
        <v>4</v>
      </c>
      <c r="H7" s="10">
        <f>AVERAGEIF(交易編號檔!C:C,A7,交易編號檔!D:D)</f>
        <v>2831.75</v>
      </c>
      <c r="I7" s="5" t="str">
        <f t="shared" si="0"/>
        <v>後20%</v>
      </c>
      <c r="J7" s="5" t="str">
        <f t="shared" si="1"/>
        <v>中間60%</v>
      </c>
      <c r="K7" s="5" t="str">
        <f t="shared" si="2"/>
        <v>中間60%</v>
      </c>
      <c r="V7" s="52" t="s">
        <v>1110</v>
      </c>
      <c r="W7" s="19" t="s">
        <v>1112</v>
      </c>
      <c r="X7" s="59" t="s">
        <v>1113</v>
      </c>
      <c r="Y7" s="46">
        <f t="shared" si="6"/>
        <v>4.3050000000000006</v>
      </c>
      <c r="Z7" s="29">
        <f t="shared" si="7"/>
        <v>4</v>
      </c>
      <c r="AA7" s="1">
        <f t="shared" si="8"/>
        <v>0.20499999999999999</v>
      </c>
      <c r="AB7" s="1">
        <f t="shared" si="9"/>
        <v>0.52500000000000002</v>
      </c>
      <c r="AC7" s="1">
        <f t="shared" si="10"/>
        <v>0.2</v>
      </c>
      <c r="AD7" s="43"/>
    </row>
    <row r="8" spans="1:30">
      <c r="A8" s="5">
        <v>3855</v>
      </c>
      <c r="B8" s="5" t="s">
        <v>4</v>
      </c>
      <c r="C8" s="5">
        <v>55</v>
      </c>
      <c r="D8" s="5">
        <v>110</v>
      </c>
      <c r="E8" s="5" t="s">
        <v>5</v>
      </c>
      <c r="F8" s="8">
        <f>DATE(2008,1,1)-INDEX(交易編號檔!B:B,MATCH(A8,交易編號檔!C:C,0))</f>
        <v>6</v>
      </c>
      <c r="G8" s="5">
        <f>COUNTIF(交易編號檔!C:C,A8)</f>
        <v>9</v>
      </c>
      <c r="H8" s="10">
        <f>AVERAGEIF(交易編號檔!C:C,A8,交易編號檔!D:D)</f>
        <v>6955.666666666667</v>
      </c>
      <c r="I8" s="5" t="str">
        <f t="shared" si="0"/>
        <v>前20%</v>
      </c>
      <c r="J8" s="5" t="str">
        <f t="shared" si="1"/>
        <v>中間60%</v>
      </c>
      <c r="K8" s="5" t="str">
        <f t="shared" si="2"/>
        <v>前20%</v>
      </c>
      <c r="V8" s="52" t="s">
        <v>1110</v>
      </c>
      <c r="W8" s="47" t="s">
        <v>1113</v>
      </c>
      <c r="X8" s="57" t="s">
        <v>1110</v>
      </c>
      <c r="Y8" s="46">
        <f t="shared" si="6"/>
        <v>2.0910000000000002</v>
      </c>
      <c r="Z8" s="29">
        <f t="shared" si="7"/>
        <v>1</v>
      </c>
      <c r="AA8" s="1">
        <f t="shared" si="8"/>
        <v>0.20499999999999999</v>
      </c>
      <c r="AB8" s="1">
        <f t="shared" si="9"/>
        <v>0.255</v>
      </c>
      <c r="AC8" s="1">
        <f t="shared" si="10"/>
        <v>0.2</v>
      </c>
      <c r="AD8" s="43"/>
    </row>
    <row r="9" spans="1:30">
      <c r="A9" s="5">
        <v>2224</v>
      </c>
      <c r="B9" s="5" t="s">
        <v>6</v>
      </c>
      <c r="C9" s="5">
        <v>45</v>
      </c>
      <c r="D9" s="5">
        <v>200</v>
      </c>
      <c r="E9" s="5" t="s">
        <v>5</v>
      </c>
      <c r="F9" s="8">
        <f>DATE(2008,1,1)-INDEX(交易編號檔!B:B,MATCH(A9,交易編號檔!C:C,0))</f>
        <v>33</v>
      </c>
      <c r="G9" s="5">
        <f>COUNTIF(交易編號檔!C:C,A9)</f>
        <v>8</v>
      </c>
      <c r="H9" s="10">
        <f>AVERAGEIF(交易編號檔!C:C,A9,交易編號檔!D:D)</f>
        <v>1513.875</v>
      </c>
      <c r="I9" s="5" t="str">
        <f t="shared" si="0"/>
        <v>中間60%</v>
      </c>
      <c r="J9" s="5" t="str">
        <f t="shared" si="1"/>
        <v>中間60%</v>
      </c>
      <c r="K9" s="5" t="str">
        <f t="shared" si="2"/>
        <v>中間60%</v>
      </c>
      <c r="V9" s="52" t="s">
        <v>1110</v>
      </c>
      <c r="W9" s="47" t="s">
        <v>1113</v>
      </c>
      <c r="X9" s="58" t="s">
        <v>1112</v>
      </c>
      <c r="Y9" s="46">
        <f t="shared" si="6"/>
        <v>6.2729999999999997</v>
      </c>
      <c r="Z9" s="29">
        <f t="shared" si="7"/>
        <v>2</v>
      </c>
      <c r="AA9" s="1">
        <f t="shared" si="8"/>
        <v>0.20499999999999999</v>
      </c>
      <c r="AB9" s="1">
        <f t="shared" si="9"/>
        <v>0.255</v>
      </c>
      <c r="AC9" s="1">
        <f t="shared" si="10"/>
        <v>0.6</v>
      </c>
      <c r="AD9" s="43"/>
    </row>
    <row r="10" spans="1:30">
      <c r="A10" s="5">
        <v>4608</v>
      </c>
      <c r="B10" s="5" t="s">
        <v>6</v>
      </c>
      <c r="C10" s="5">
        <v>29</v>
      </c>
      <c r="D10" s="5">
        <v>220</v>
      </c>
      <c r="E10" s="5" t="s">
        <v>5</v>
      </c>
      <c r="F10" s="8">
        <f>DATE(2008,1,1)-INDEX(交易編號檔!B:B,MATCH(A10,交易編號檔!C:C,0))</f>
        <v>172</v>
      </c>
      <c r="G10" s="5">
        <f>COUNTIF(交易編號檔!C:C,A10)</f>
        <v>4</v>
      </c>
      <c r="H10" s="10">
        <f>AVERAGEIF(交易編號檔!C:C,A10,交易編號檔!D:D)</f>
        <v>10051.25</v>
      </c>
      <c r="I10" s="5" t="str">
        <f t="shared" si="0"/>
        <v>後20%</v>
      </c>
      <c r="J10" s="5" t="str">
        <f t="shared" si="1"/>
        <v>中間60%</v>
      </c>
      <c r="K10" s="5" t="str">
        <f t="shared" si="2"/>
        <v>前20%</v>
      </c>
      <c r="V10" s="52" t="s">
        <v>1110</v>
      </c>
      <c r="W10" s="47" t="s">
        <v>1113</v>
      </c>
      <c r="X10" s="59" t="s">
        <v>1113</v>
      </c>
      <c r="Y10" s="46">
        <f t="shared" si="6"/>
        <v>2.0910000000000002</v>
      </c>
      <c r="Z10" s="29">
        <f t="shared" si="7"/>
        <v>2</v>
      </c>
      <c r="AA10" s="1">
        <f t="shared" si="8"/>
        <v>0.20499999999999999</v>
      </c>
      <c r="AB10" s="1">
        <f t="shared" si="9"/>
        <v>0.255</v>
      </c>
      <c r="AC10" s="1">
        <f t="shared" si="10"/>
        <v>0.2</v>
      </c>
      <c r="AD10" s="43"/>
    </row>
    <row r="11" spans="1:30">
      <c r="A11" s="5">
        <v>2501</v>
      </c>
      <c r="B11" s="5" t="s">
        <v>4</v>
      </c>
      <c r="C11" s="5">
        <v>38</v>
      </c>
      <c r="D11" s="5">
        <v>300</v>
      </c>
      <c r="E11" s="5" t="s">
        <v>5</v>
      </c>
      <c r="F11" s="8">
        <f>DATE(2008,1,1)-INDEX(交易編號檔!B:B,MATCH(A11,交易編號檔!C:C,0))</f>
        <v>6</v>
      </c>
      <c r="G11" s="5">
        <f>COUNTIF(交易編號檔!C:C,A11)</f>
        <v>12</v>
      </c>
      <c r="H11" s="10">
        <f>AVERAGEIF(交易編號檔!C:C,A11,交易編號檔!D:D)</f>
        <v>1628.1666666666667</v>
      </c>
      <c r="I11" s="5" t="str">
        <f t="shared" si="0"/>
        <v>前20%</v>
      </c>
      <c r="J11" s="5" t="str">
        <f t="shared" si="1"/>
        <v>前20%</v>
      </c>
      <c r="K11" s="5" t="str">
        <f t="shared" si="2"/>
        <v>中間60%</v>
      </c>
      <c r="V11" s="53" t="s">
        <v>1112</v>
      </c>
      <c r="W11" s="14" t="s">
        <v>1110</v>
      </c>
      <c r="X11" s="57" t="s">
        <v>1110</v>
      </c>
      <c r="Y11" s="46">
        <f t="shared" si="6"/>
        <v>5.2360000000000007</v>
      </c>
      <c r="Z11" s="29">
        <f t="shared" si="7"/>
        <v>4</v>
      </c>
      <c r="AA11" s="1">
        <f t="shared" si="8"/>
        <v>0.59499999999999997</v>
      </c>
      <c r="AB11" s="1">
        <f t="shared" si="9"/>
        <v>0.22</v>
      </c>
      <c r="AC11" s="1">
        <f t="shared" si="10"/>
        <v>0.2</v>
      </c>
      <c r="AD11" s="43"/>
    </row>
    <row r="12" spans="1:30">
      <c r="A12" s="5">
        <v>3127</v>
      </c>
      <c r="B12" s="5" t="s">
        <v>6</v>
      </c>
      <c r="C12" s="5">
        <v>42</v>
      </c>
      <c r="D12" s="5">
        <v>106</v>
      </c>
      <c r="E12" s="5" t="s">
        <v>5</v>
      </c>
      <c r="F12" s="8">
        <f>DATE(2008,1,1)-INDEX(交易編號檔!B:B,MATCH(A12,交易編號檔!C:C,0))</f>
        <v>21</v>
      </c>
      <c r="G12" s="5">
        <f>COUNTIF(交易編號檔!C:C,A12)</f>
        <v>13</v>
      </c>
      <c r="H12" s="10">
        <f>AVERAGEIF(交易編號檔!C:C,A12,交易編號檔!D:D)</f>
        <v>4211</v>
      </c>
      <c r="I12" s="5" t="str">
        <f t="shared" si="0"/>
        <v>中間60%</v>
      </c>
      <c r="J12" s="5" t="str">
        <f t="shared" si="1"/>
        <v>前20%</v>
      </c>
      <c r="K12" s="5" t="str">
        <f t="shared" si="2"/>
        <v>前20%</v>
      </c>
      <c r="V12" s="53" t="s">
        <v>1112</v>
      </c>
      <c r="W12" s="14" t="s">
        <v>1110</v>
      </c>
      <c r="X12" s="58" t="s">
        <v>1112</v>
      </c>
      <c r="Y12" s="46">
        <f t="shared" si="6"/>
        <v>15.707999999999998</v>
      </c>
      <c r="Z12" s="29">
        <f t="shared" si="7"/>
        <v>23</v>
      </c>
      <c r="AA12" s="1">
        <f t="shared" si="8"/>
        <v>0.59499999999999997</v>
      </c>
      <c r="AB12" s="1">
        <f t="shared" si="9"/>
        <v>0.22</v>
      </c>
      <c r="AC12" s="1">
        <f t="shared" si="10"/>
        <v>0.6</v>
      </c>
      <c r="AD12" s="43"/>
    </row>
    <row r="13" spans="1:30">
      <c r="A13" s="5">
        <v>2713</v>
      </c>
      <c r="B13" s="5" t="s">
        <v>4</v>
      </c>
      <c r="C13" s="5">
        <v>31</v>
      </c>
      <c r="D13" s="5">
        <v>909</v>
      </c>
      <c r="E13" s="5" t="s">
        <v>7</v>
      </c>
      <c r="F13" s="8">
        <f>DATE(2008,1,1)-INDEX(交易編號檔!B:B,MATCH(A13,交易編號檔!C:C,0))</f>
        <v>10</v>
      </c>
      <c r="G13" s="5">
        <f>COUNTIF(交易編號檔!C:C,A13)</f>
        <v>5</v>
      </c>
      <c r="H13" s="10">
        <f>AVERAGEIF(交易編號檔!C:C,A13,交易編號檔!D:D)</f>
        <v>528</v>
      </c>
      <c r="I13" s="5" t="str">
        <f t="shared" si="0"/>
        <v>前20%</v>
      </c>
      <c r="J13" s="5" t="str">
        <f t="shared" si="1"/>
        <v>中間60%</v>
      </c>
      <c r="K13" s="5" t="str">
        <f t="shared" si="2"/>
        <v>後20%</v>
      </c>
      <c r="V13" s="53" t="s">
        <v>1112</v>
      </c>
      <c r="W13" s="14" t="s">
        <v>1110</v>
      </c>
      <c r="X13" s="59" t="s">
        <v>1113</v>
      </c>
      <c r="Y13" s="46">
        <f t="shared" si="6"/>
        <v>5.2360000000000007</v>
      </c>
      <c r="Z13" s="29">
        <f t="shared" si="7"/>
        <v>1</v>
      </c>
      <c r="AA13" s="1">
        <f t="shared" si="8"/>
        <v>0.59499999999999997</v>
      </c>
      <c r="AB13" s="1">
        <f t="shared" si="9"/>
        <v>0.22</v>
      </c>
      <c r="AC13" s="1">
        <f t="shared" si="10"/>
        <v>0.2</v>
      </c>
      <c r="AD13" s="43"/>
    </row>
    <row r="14" spans="1:30">
      <c r="A14" s="5">
        <v>7778</v>
      </c>
      <c r="B14" s="5" t="s">
        <v>6</v>
      </c>
      <c r="C14" s="5">
        <v>36</v>
      </c>
      <c r="D14" s="5">
        <v>243</v>
      </c>
      <c r="E14" s="5" t="s">
        <v>5</v>
      </c>
      <c r="F14" s="8">
        <f>DATE(2008,1,1)-INDEX(交易編號檔!B:B,MATCH(A14,交易編號檔!C:C,0))</f>
        <v>99</v>
      </c>
      <c r="G14" s="5">
        <f>COUNTIF(交易編號檔!C:C,A14)</f>
        <v>1</v>
      </c>
      <c r="H14" s="10">
        <f>AVERAGEIF(交易編號檔!C:C,A14,交易編號檔!D:D)</f>
        <v>400</v>
      </c>
      <c r="I14" s="5" t="str">
        <f t="shared" si="0"/>
        <v>中間60%</v>
      </c>
      <c r="J14" s="5" t="str">
        <f t="shared" si="1"/>
        <v>後20%</v>
      </c>
      <c r="K14" s="5" t="str">
        <f t="shared" si="2"/>
        <v>後20%</v>
      </c>
      <c r="V14" s="53" t="s">
        <v>1112</v>
      </c>
      <c r="W14" s="19" t="s">
        <v>1112</v>
      </c>
      <c r="X14" s="57" t="s">
        <v>1110</v>
      </c>
      <c r="Y14" s="46">
        <f t="shared" si="6"/>
        <v>12.495000000000001</v>
      </c>
      <c r="Z14" s="29">
        <f t="shared" si="7"/>
        <v>13</v>
      </c>
      <c r="AA14" s="1">
        <f t="shared" si="8"/>
        <v>0.59499999999999997</v>
      </c>
      <c r="AB14" s="1">
        <f t="shared" si="9"/>
        <v>0.52500000000000002</v>
      </c>
      <c r="AC14" s="1">
        <f t="shared" si="10"/>
        <v>0.2</v>
      </c>
      <c r="AD14" s="43"/>
    </row>
    <row r="15" spans="1:30">
      <c r="A15" s="5">
        <v>3675</v>
      </c>
      <c r="B15" s="5" t="s">
        <v>6</v>
      </c>
      <c r="C15" s="5">
        <v>38</v>
      </c>
      <c r="D15" s="5">
        <v>732</v>
      </c>
      <c r="E15" s="5" t="s">
        <v>7</v>
      </c>
      <c r="F15" s="8">
        <f>DATE(2008,1,1)-INDEX(交易編號檔!B:B,MATCH(A15,交易編號檔!C:C,0))</f>
        <v>253</v>
      </c>
      <c r="G15" s="5">
        <f>COUNTIF(交易編號檔!C:C,A15)</f>
        <v>7</v>
      </c>
      <c r="H15" s="10">
        <f>AVERAGEIF(交易編號檔!C:C,A15,交易編號檔!D:D)</f>
        <v>2608.1428571428573</v>
      </c>
      <c r="I15" s="5" t="str">
        <f t="shared" si="0"/>
        <v>後20%</v>
      </c>
      <c r="J15" s="5" t="str">
        <f t="shared" si="1"/>
        <v>中間60%</v>
      </c>
      <c r="K15" s="5" t="str">
        <f t="shared" si="2"/>
        <v>中間60%</v>
      </c>
      <c r="V15" s="53" t="s">
        <v>1112</v>
      </c>
      <c r="W15" s="19" t="s">
        <v>1112</v>
      </c>
      <c r="X15" s="58" t="s">
        <v>1112</v>
      </c>
      <c r="Y15" s="46">
        <f t="shared" si="6"/>
        <v>37.484999999999999</v>
      </c>
      <c r="Z15" s="29">
        <f t="shared" si="7"/>
        <v>44</v>
      </c>
      <c r="AA15" s="1">
        <f t="shared" si="8"/>
        <v>0.59499999999999997</v>
      </c>
      <c r="AB15" s="1">
        <f t="shared" si="9"/>
        <v>0.52500000000000002</v>
      </c>
      <c r="AC15" s="1">
        <f t="shared" si="10"/>
        <v>0.6</v>
      </c>
      <c r="AD15" s="43"/>
    </row>
    <row r="16" spans="1:30">
      <c r="A16" s="5">
        <v>4842</v>
      </c>
      <c r="B16" s="5" t="s">
        <v>4</v>
      </c>
      <c r="C16" s="5">
        <v>31</v>
      </c>
      <c r="D16" s="5">
        <v>111</v>
      </c>
      <c r="E16" s="5" t="s">
        <v>5</v>
      </c>
      <c r="F16" s="8">
        <f>DATE(2008,1,1)-INDEX(交易編號檔!B:B,MATCH(A16,交易編號檔!C:C,0))</f>
        <v>50</v>
      </c>
      <c r="G16" s="5">
        <f>COUNTIF(交易編號檔!C:C,A16)</f>
        <v>10</v>
      </c>
      <c r="H16" s="10">
        <f>AVERAGEIF(交易編號檔!C:C,A16,交易編號檔!D:D)</f>
        <v>1579.3</v>
      </c>
      <c r="I16" s="5" t="str">
        <f t="shared" si="0"/>
        <v>中間60%</v>
      </c>
      <c r="J16" s="5" t="str">
        <f t="shared" si="1"/>
        <v>中間60%</v>
      </c>
      <c r="K16" s="5" t="str">
        <f t="shared" si="2"/>
        <v>中間60%</v>
      </c>
      <c r="V16" s="53" t="s">
        <v>1112</v>
      </c>
      <c r="W16" s="19" t="s">
        <v>1112</v>
      </c>
      <c r="X16" s="59" t="s">
        <v>1113</v>
      </c>
      <c r="Y16" s="46">
        <f t="shared" si="6"/>
        <v>12.495000000000001</v>
      </c>
      <c r="Z16" s="29">
        <f t="shared" si="7"/>
        <v>11</v>
      </c>
      <c r="AA16" s="1">
        <f t="shared" si="8"/>
        <v>0.59499999999999997</v>
      </c>
      <c r="AB16" s="1">
        <f t="shared" si="9"/>
        <v>0.52500000000000002</v>
      </c>
      <c r="AC16" s="1">
        <f t="shared" si="10"/>
        <v>0.2</v>
      </c>
      <c r="AD16" s="43"/>
    </row>
    <row r="17" spans="1:30">
      <c r="A17" s="5">
        <v>2122</v>
      </c>
      <c r="B17" s="5" t="s">
        <v>4</v>
      </c>
      <c r="C17" s="5">
        <v>44</v>
      </c>
      <c r="D17" s="5">
        <v>330</v>
      </c>
      <c r="E17" s="5" t="s">
        <v>5</v>
      </c>
      <c r="F17" s="8">
        <f>DATE(2008,1,1)-INDEX(交易編號檔!B:B,MATCH(A17,交易編號檔!C:C,0))</f>
        <v>17</v>
      </c>
      <c r="G17" s="5">
        <f>COUNTIF(交易編號檔!C:C,A17)</f>
        <v>12</v>
      </c>
      <c r="H17" s="10">
        <f>AVERAGEIF(交易編號檔!C:C,A17,交易編號檔!D:D)</f>
        <v>2052.6666666666665</v>
      </c>
      <c r="I17" s="5" t="str">
        <f t="shared" si="0"/>
        <v>前20%</v>
      </c>
      <c r="J17" s="5" t="str">
        <f t="shared" si="1"/>
        <v>前20%</v>
      </c>
      <c r="K17" s="5" t="str">
        <f t="shared" si="2"/>
        <v>中間60%</v>
      </c>
      <c r="V17" s="53" t="s">
        <v>1112</v>
      </c>
      <c r="W17" s="47" t="s">
        <v>1113</v>
      </c>
      <c r="X17" s="57" t="s">
        <v>1110</v>
      </c>
      <c r="Y17" s="46">
        <f t="shared" si="6"/>
        <v>6.069</v>
      </c>
      <c r="Z17" s="29">
        <f t="shared" si="7"/>
        <v>4</v>
      </c>
      <c r="AA17" s="1">
        <f t="shared" si="8"/>
        <v>0.59499999999999997</v>
      </c>
      <c r="AB17" s="1">
        <f t="shared" si="9"/>
        <v>0.255</v>
      </c>
      <c r="AC17" s="1">
        <f t="shared" si="10"/>
        <v>0.2</v>
      </c>
      <c r="AD17" s="43"/>
    </row>
    <row r="18" spans="1:30">
      <c r="A18" s="5">
        <v>2942</v>
      </c>
      <c r="B18" s="5" t="s">
        <v>6</v>
      </c>
      <c r="C18" s="5">
        <v>51</v>
      </c>
      <c r="D18" s="5">
        <v>116</v>
      </c>
      <c r="E18" s="5" t="s">
        <v>5</v>
      </c>
      <c r="F18" s="8">
        <f>DATE(2008,1,1)-INDEX(交易編號檔!B:B,MATCH(A18,交易編號檔!C:C,0))</f>
        <v>23</v>
      </c>
      <c r="G18" s="5">
        <f>COUNTIF(交易編號檔!C:C,A18)</f>
        <v>7</v>
      </c>
      <c r="H18" s="10">
        <f>AVERAGEIF(交易編號檔!C:C,A18,交易編號檔!D:D)</f>
        <v>1400.2857142857142</v>
      </c>
      <c r="I18" s="5" t="str">
        <f t="shared" si="0"/>
        <v>中間60%</v>
      </c>
      <c r="J18" s="5" t="str">
        <f t="shared" si="1"/>
        <v>中間60%</v>
      </c>
      <c r="K18" s="5" t="str">
        <f t="shared" si="2"/>
        <v>中間60%</v>
      </c>
      <c r="V18" s="53" t="s">
        <v>1112</v>
      </c>
      <c r="W18" s="47" t="s">
        <v>1113</v>
      </c>
      <c r="X18" s="58" t="s">
        <v>1112</v>
      </c>
      <c r="Y18" s="46">
        <f t="shared" si="6"/>
        <v>18.206999999999997</v>
      </c>
      <c r="Z18" s="29">
        <f t="shared" si="7"/>
        <v>12</v>
      </c>
      <c r="AA18" s="1">
        <f t="shared" si="8"/>
        <v>0.59499999999999997</v>
      </c>
      <c r="AB18" s="1">
        <f t="shared" si="9"/>
        <v>0.255</v>
      </c>
      <c r="AC18" s="1">
        <f t="shared" si="10"/>
        <v>0.6</v>
      </c>
      <c r="AD18" s="43"/>
    </row>
    <row r="19" spans="1:30">
      <c r="A19" s="5">
        <v>2205</v>
      </c>
      <c r="B19" s="5" t="s">
        <v>4</v>
      </c>
      <c r="C19" s="5">
        <v>60</v>
      </c>
      <c r="D19" s="5">
        <v>220</v>
      </c>
      <c r="E19" s="5" t="s">
        <v>5</v>
      </c>
      <c r="F19" s="8">
        <f>DATE(2008,1,1)-INDEX(交易編號檔!B:B,MATCH(A19,交易編號檔!C:C,0))</f>
        <v>43</v>
      </c>
      <c r="G19" s="5">
        <f>COUNTIF(交易編號檔!C:C,A19)</f>
        <v>8</v>
      </c>
      <c r="H19" s="10">
        <f>AVERAGEIF(交易編號檔!C:C,A19,交易編號檔!D:D)</f>
        <v>1546.5</v>
      </c>
      <c r="I19" s="5" t="str">
        <f t="shared" si="0"/>
        <v>中間60%</v>
      </c>
      <c r="J19" s="5" t="str">
        <f t="shared" si="1"/>
        <v>中間60%</v>
      </c>
      <c r="K19" s="5" t="str">
        <f t="shared" si="2"/>
        <v>中間60%</v>
      </c>
      <c r="V19" s="53" t="s">
        <v>1112</v>
      </c>
      <c r="W19" s="47" t="s">
        <v>1113</v>
      </c>
      <c r="X19" s="59" t="s">
        <v>1113</v>
      </c>
      <c r="Y19" s="46">
        <f t="shared" si="6"/>
        <v>6.069</v>
      </c>
      <c r="Z19" s="29">
        <f t="shared" si="7"/>
        <v>7</v>
      </c>
      <c r="AA19" s="1">
        <f t="shared" si="8"/>
        <v>0.59499999999999997</v>
      </c>
      <c r="AB19" s="1">
        <f t="shared" si="9"/>
        <v>0.255</v>
      </c>
      <c r="AC19" s="1">
        <f t="shared" si="10"/>
        <v>0.2</v>
      </c>
      <c r="AD19" s="43"/>
    </row>
    <row r="20" spans="1:30">
      <c r="A20" s="5">
        <v>5959</v>
      </c>
      <c r="B20" s="5" t="s">
        <v>4</v>
      </c>
      <c r="C20" s="5">
        <v>36</v>
      </c>
      <c r="D20" s="5">
        <v>110</v>
      </c>
      <c r="E20" s="5" t="s">
        <v>5</v>
      </c>
      <c r="F20" s="8">
        <f>DATE(2008,1,1)-INDEX(交易編號檔!B:B,MATCH(A20,交易編號檔!C:C,0))</f>
        <v>73</v>
      </c>
      <c r="G20" s="5">
        <f>COUNTIF(交易編號檔!C:C,A20)</f>
        <v>9</v>
      </c>
      <c r="H20" s="10">
        <f>AVERAGEIF(交易編號檔!C:C,A20,交易編號檔!D:D)</f>
        <v>834</v>
      </c>
      <c r="I20" s="5" t="str">
        <f t="shared" si="0"/>
        <v>中間60%</v>
      </c>
      <c r="J20" s="5" t="str">
        <f t="shared" si="1"/>
        <v>中間60%</v>
      </c>
      <c r="K20" s="5" t="str">
        <f t="shared" si="2"/>
        <v>中間60%</v>
      </c>
      <c r="V20" s="54" t="s">
        <v>1113</v>
      </c>
      <c r="W20" s="14" t="s">
        <v>1110</v>
      </c>
      <c r="X20" s="57" t="s">
        <v>1110</v>
      </c>
      <c r="Y20" s="46">
        <f t="shared" si="6"/>
        <v>1.7600000000000002</v>
      </c>
      <c r="Z20" s="29">
        <f t="shared" si="7"/>
        <v>0</v>
      </c>
      <c r="AA20" s="1">
        <f t="shared" si="8"/>
        <v>0.2</v>
      </c>
      <c r="AB20" s="1">
        <f t="shared" si="9"/>
        <v>0.22</v>
      </c>
      <c r="AC20" s="1">
        <f t="shared" si="10"/>
        <v>0.2</v>
      </c>
      <c r="AD20" s="43"/>
    </row>
    <row r="21" spans="1:30">
      <c r="A21" s="5">
        <v>3330</v>
      </c>
      <c r="B21" s="5" t="s">
        <v>4</v>
      </c>
      <c r="C21" s="5">
        <v>44</v>
      </c>
      <c r="D21" s="5">
        <v>813</v>
      </c>
      <c r="E21" s="5" t="s">
        <v>7</v>
      </c>
      <c r="F21" s="8">
        <f>DATE(2008,1,1)-INDEX(交易編號檔!B:B,MATCH(A21,交易編號檔!C:C,0))</f>
        <v>40</v>
      </c>
      <c r="G21" s="5">
        <f>COUNTIF(交易編號檔!C:C,A21)</f>
        <v>9</v>
      </c>
      <c r="H21" s="10">
        <f>AVERAGEIF(交易編號檔!C:C,A21,交易編號檔!D:D)</f>
        <v>663.88888888888891</v>
      </c>
      <c r="I21" s="5" t="str">
        <f t="shared" si="0"/>
        <v>中間60%</v>
      </c>
      <c r="J21" s="5" t="str">
        <f t="shared" si="1"/>
        <v>中間60%</v>
      </c>
      <c r="K21" s="5" t="str">
        <f t="shared" si="2"/>
        <v>後20%</v>
      </c>
      <c r="V21" s="54" t="s">
        <v>1113</v>
      </c>
      <c r="W21" s="14" t="s">
        <v>1110</v>
      </c>
      <c r="X21" s="58" t="s">
        <v>1112</v>
      </c>
      <c r="Y21" s="46">
        <f t="shared" si="6"/>
        <v>5.28</v>
      </c>
      <c r="Z21" s="29">
        <f t="shared" si="7"/>
        <v>2</v>
      </c>
      <c r="AA21" s="1">
        <f t="shared" si="8"/>
        <v>0.2</v>
      </c>
      <c r="AB21" s="1">
        <f t="shared" si="9"/>
        <v>0.22</v>
      </c>
      <c r="AC21" s="1">
        <f t="shared" si="10"/>
        <v>0.6</v>
      </c>
      <c r="AD21" s="43"/>
    </row>
    <row r="22" spans="1:30">
      <c r="A22" s="5">
        <v>7876</v>
      </c>
      <c r="B22" s="5" t="s">
        <v>4</v>
      </c>
      <c r="C22" s="5">
        <v>56</v>
      </c>
      <c r="D22" s="5">
        <v>302</v>
      </c>
      <c r="E22" s="5" t="s">
        <v>5</v>
      </c>
      <c r="F22" s="8">
        <f>DATE(2008,1,1)-INDEX(交易編號檔!B:B,MATCH(A22,交易編號檔!C:C,0))</f>
        <v>72</v>
      </c>
      <c r="G22" s="5">
        <f>COUNTIF(交易編號檔!C:C,A22)</f>
        <v>1</v>
      </c>
      <c r="H22" s="10">
        <f>AVERAGEIF(交易編號檔!C:C,A22,交易編號檔!D:D)</f>
        <v>599</v>
      </c>
      <c r="I22" s="5" t="str">
        <f t="shared" si="0"/>
        <v>中間60%</v>
      </c>
      <c r="J22" s="5" t="str">
        <f t="shared" si="1"/>
        <v>後20%</v>
      </c>
      <c r="K22" s="5" t="str">
        <f t="shared" si="2"/>
        <v>後20%</v>
      </c>
      <c r="V22" s="54" t="s">
        <v>1113</v>
      </c>
      <c r="W22" s="14" t="s">
        <v>1110</v>
      </c>
      <c r="X22" s="59" t="s">
        <v>1113</v>
      </c>
      <c r="Y22" s="46">
        <f t="shared" si="6"/>
        <v>1.7600000000000002</v>
      </c>
      <c r="Z22" s="29">
        <f t="shared" si="7"/>
        <v>0</v>
      </c>
      <c r="AA22" s="1">
        <f t="shared" si="8"/>
        <v>0.2</v>
      </c>
      <c r="AB22" s="1">
        <f t="shared" si="9"/>
        <v>0.22</v>
      </c>
      <c r="AC22" s="1">
        <f t="shared" si="10"/>
        <v>0.2</v>
      </c>
      <c r="AD22" s="43"/>
    </row>
    <row r="23" spans="1:30">
      <c r="A23" s="5">
        <v>3065</v>
      </c>
      <c r="B23" s="5" t="s">
        <v>6</v>
      </c>
      <c r="C23" s="5">
        <v>23</v>
      </c>
      <c r="D23" s="5">
        <v>716</v>
      </c>
      <c r="E23" s="5" t="s">
        <v>7</v>
      </c>
      <c r="F23" s="8">
        <f>DATE(2008,1,1)-INDEX(交易編號檔!B:B,MATCH(A23,交易編號檔!C:C,0))</f>
        <v>67</v>
      </c>
      <c r="G23" s="5">
        <f>COUNTIF(交易編號檔!C:C,A23)</f>
        <v>2</v>
      </c>
      <c r="H23" s="10">
        <f>AVERAGEIF(交易編號檔!C:C,A23,交易編號檔!D:D)</f>
        <v>3994.5</v>
      </c>
      <c r="I23" s="5" t="str">
        <f t="shared" si="0"/>
        <v>中間60%</v>
      </c>
      <c r="J23" s="5" t="str">
        <f t="shared" si="1"/>
        <v>後20%</v>
      </c>
      <c r="K23" s="5" t="str">
        <f t="shared" si="2"/>
        <v>前20%</v>
      </c>
      <c r="V23" s="54" t="s">
        <v>1113</v>
      </c>
      <c r="W23" s="19" t="s">
        <v>1112</v>
      </c>
      <c r="X23" s="57" t="s">
        <v>1110</v>
      </c>
      <c r="Y23" s="46">
        <f t="shared" si="6"/>
        <v>4.2</v>
      </c>
      <c r="Z23" s="29">
        <f t="shared" si="7"/>
        <v>5</v>
      </c>
      <c r="AA23" s="1">
        <f t="shared" si="8"/>
        <v>0.2</v>
      </c>
      <c r="AB23" s="1">
        <f t="shared" si="9"/>
        <v>0.52500000000000002</v>
      </c>
      <c r="AC23" s="1">
        <f t="shared" si="10"/>
        <v>0.2</v>
      </c>
      <c r="AD23" s="43"/>
    </row>
    <row r="24" spans="1:30">
      <c r="A24" s="5">
        <v>4163</v>
      </c>
      <c r="B24" s="5" t="s">
        <v>4</v>
      </c>
      <c r="C24" s="5">
        <v>37</v>
      </c>
      <c r="D24" s="5">
        <v>891</v>
      </c>
      <c r="E24" s="5" t="s">
        <v>9</v>
      </c>
      <c r="F24" s="8">
        <f>DATE(2008,1,1)-INDEX(交易編號檔!B:B,MATCH(A24,交易編號檔!C:C,0))</f>
        <v>32</v>
      </c>
      <c r="G24" s="5">
        <f>COUNTIF(交易編號檔!C:C,A24)</f>
        <v>11</v>
      </c>
      <c r="H24" s="10">
        <f>AVERAGEIF(交易編號檔!C:C,A24,交易編號檔!D:D)</f>
        <v>1473.090909090909</v>
      </c>
      <c r="I24" s="5" t="str">
        <f t="shared" si="0"/>
        <v>中間60%</v>
      </c>
      <c r="J24" s="5" t="str">
        <f t="shared" si="1"/>
        <v>中間60%</v>
      </c>
      <c r="K24" s="5" t="str">
        <f t="shared" si="2"/>
        <v>中間60%</v>
      </c>
      <c r="V24" s="54" t="s">
        <v>1113</v>
      </c>
      <c r="W24" s="19" t="s">
        <v>1112</v>
      </c>
      <c r="X24" s="58" t="s">
        <v>1112</v>
      </c>
      <c r="Y24" s="46">
        <f t="shared" si="6"/>
        <v>12.6</v>
      </c>
      <c r="Z24" s="29">
        <f t="shared" si="7"/>
        <v>9</v>
      </c>
      <c r="AA24" s="1">
        <f t="shared" si="8"/>
        <v>0.2</v>
      </c>
      <c r="AB24" s="1">
        <f t="shared" si="9"/>
        <v>0.52500000000000002</v>
      </c>
      <c r="AC24" s="1">
        <f t="shared" si="10"/>
        <v>0.6</v>
      </c>
      <c r="AD24" s="43"/>
    </row>
    <row r="25" spans="1:30">
      <c r="A25" s="5">
        <v>4854</v>
      </c>
      <c r="B25" s="5" t="s">
        <v>6</v>
      </c>
      <c r="C25" s="5">
        <v>50</v>
      </c>
      <c r="D25" s="5">
        <v>248</v>
      </c>
      <c r="E25" s="5" t="s">
        <v>5</v>
      </c>
      <c r="F25" s="8">
        <f>DATE(2008,1,1)-INDEX(交易編號檔!B:B,MATCH(A25,交易編號檔!C:C,0))</f>
        <v>165</v>
      </c>
      <c r="G25" s="5">
        <f>COUNTIF(交易編號檔!C:C,A25)</f>
        <v>4</v>
      </c>
      <c r="H25" s="10">
        <f>AVERAGEIF(交易編號檔!C:C,A25,交易編號檔!D:D)</f>
        <v>1268.75</v>
      </c>
      <c r="I25" s="5" t="str">
        <f t="shared" si="0"/>
        <v>中間60%</v>
      </c>
      <c r="J25" s="5" t="str">
        <f t="shared" si="1"/>
        <v>中間60%</v>
      </c>
      <c r="K25" s="5" t="str">
        <f t="shared" si="2"/>
        <v>中間60%</v>
      </c>
      <c r="V25" s="54" t="s">
        <v>1113</v>
      </c>
      <c r="W25" s="19" t="s">
        <v>1112</v>
      </c>
      <c r="X25" s="59" t="s">
        <v>1113</v>
      </c>
      <c r="Y25" s="46">
        <f t="shared" si="6"/>
        <v>4.2</v>
      </c>
      <c r="Z25" s="29">
        <f t="shared" si="7"/>
        <v>1</v>
      </c>
      <c r="AA25" s="1">
        <f t="shared" si="8"/>
        <v>0.2</v>
      </c>
      <c r="AB25" s="1">
        <f t="shared" si="9"/>
        <v>0.52500000000000002</v>
      </c>
      <c r="AC25" s="1">
        <f t="shared" si="10"/>
        <v>0.2</v>
      </c>
      <c r="AD25" s="43"/>
    </row>
    <row r="26" spans="1:30">
      <c r="A26" s="5">
        <v>7605</v>
      </c>
      <c r="B26" s="5" t="s">
        <v>6</v>
      </c>
      <c r="C26" s="5">
        <v>35</v>
      </c>
      <c r="D26" s="5">
        <v>421</v>
      </c>
      <c r="E26" s="5" t="s">
        <v>8</v>
      </c>
      <c r="F26" s="8">
        <f>DATE(2008,1,1)-INDEX(交易編號檔!B:B,MATCH(A26,交易編號檔!C:C,0))</f>
        <v>139</v>
      </c>
      <c r="G26" s="5">
        <f>COUNTIF(交易編號檔!C:C,A26)</f>
        <v>1</v>
      </c>
      <c r="H26" s="10">
        <f>AVERAGEIF(交易編號檔!C:C,A26,交易編號檔!D:D)</f>
        <v>1200</v>
      </c>
      <c r="I26" s="5" t="str">
        <f t="shared" si="0"/>
        <v>中間60%</v>
      </c>
      <c r="J26" s="5" t="str">
        <f t="shared" si="1"/>
        <v>後20%</v>
      </c>
      <c r="K26" s="5" t="str">
        <f t="shared" si="2"/>
        <v>中間60%</v>
      </c>
      <c r="V26" s="54" t="s">
        <v>1113</v>
      </c>
      <c r="W26" s="47" t="s">
        <v>1113</v>
      </c>
      <c r="X26" s="57" t="s">
        <v>1110</v>
      </c>
      <c r="Y26" s="46">
        <f t="shared" si="6"/>
        <v>2.04</v>
      </c>
      <c r="Z26" s="29">
        <f t="shared" si="7"/>
        <v>1</v>
      </c>
      <c r="AA26" s="1">
        <f t="shared" si="8"/>
        <v>0.2</v>
      </c>
      <c r="AB26" s="1">
        <f t="shared" si="9"/>
        <v>0.255</v>
      </c>
      <c r="AC26" s="1">
        <f t="shared" si="10"/>
        <v>0.2</v>
      </c>
      <c r="AD26" s="43"/>
    </row>
    <row r="27" spans="1:30">
      <c r="A27" s="5">
        <v>6619</v>
      </c>
      <c r="B27" s="5" t="s">
        <v>4</v>
      </c>
      <c r="C27" s="5">
        <v>67</v>
      </c>
      <c r="D27" s="5">
        <v>108</v>
      </c>
      <c r="E27" s="5" t="s">
        <v>5</v>
      </c>
      <c r="F27" s="8">
        <f>DATE(2008,1,1)-INDEX(交易編號檔!B:B,MATCH(A27,交易編號檔!C:C,0))</f>
        <v>75</v>
      </c>
      <c r="G27" s="5">
        <f>COUNTIF(交易編號檔!C:C,A27)</f>
        <v>5</v>
      </c>
      <c r="H27" s="10">
        <f>AVERAGEIF(交易編號檔!C:C,A27,交易編號檔!D:D)</f>
        <v>1745.8</v>
      </c>
      <c r="I27" s="5" t="str">
        <f t="shared" si="0"/>
        <v>中間60%</v>
      </c>
      <c r="J27" s="5" t="str">
        <f t="shared" si="1"/>
        <v>中間60%</v>
      </c>
      <c r="K27" s="5" t="str">
        <f t="shared" si="2"/>
        <v>中間60%</v>
      </c>
      <c r="V27" s="54" t="s">
        <v>1113</v>
      </c>
      <c r="W27" s="47" t="s">
        <v>1113</v>
      </c>
      <c r="X27" s="58" t="s">
        <v>1112</v>
      </c>
      <c r="Y27" s="46">
        <f t="shared" si="6"/>
        <v>6.1199999999999992</v>
      </c>
      <c r="Z27" s="29">
        <f t="shared" si="7"/>
        <v>10</v>
      </c>
      <c r="AA27" s="1">
        <f t="shared" si="8"/>
        <v>0.2</v>
      </c>
      <c r="AB27" s="1">
        <f t="shared" si="9"/>
        <v>0.255</v>
      </c>
      <c r="AC27" s="1">
        <f t="shared" si="10"/>
        <v>0.6</v>
      </c>
      <c r="AD27" s="43"/>
    </row>
    <row r="28" spans="1:30">
      <c r="A28" s="5">
        <v>7853</v>
      </c>
      <c r="B28" s="5" t="s">
        <v>4</v>
      </c>
      <c r="C28" s="5">
        <v>40</v>
      </c>
      <c r="D28" s="5">
        <v>106</v>
      </c>
      <c r="E28" s="5" t="s">
        <v>5</v>
      </c>
      <c r="F28" s="8">
        <f>DATE(2008,1,1)-INDEX(交易編號檔!B:B,MATCH(A28,交易編號檔!C:C,0))</f>
        <v>78</v>
      </c>
      <c r="G28" s="5">
        <f>COUNTIF(交易編號檔!C:C,A28)</f>
        <v>1</v>
      </c>
      <c r="H28" s="10">
        <f>AVERAGEIF(交易編號檔!C:C,A28,交易編號檔!D:D)</f>
        <v>400</v>
      </c>
      <c r="I28" s="5" t="str">
        <f t="shared" si="0"/>
        <v>中間60%</v>
      </c>
      <c r="J28" s="5" t="str">
        <f t="shared" si="1"/>
        <v>後20%</v>
      </c>
      <c r="K28" s="5" t="str">
        <f t="shared" si="2"/>
        <v>後20%</v>
      </c>
      <c r="V28" s="55" t="s">
        <v>1113</v>
      </c>
      <c r="W28" s="24" t="s">
        <v>1113</v>
      </c>
      <c r="X28" s="60" t="s">
        <v>1113</v>
      </c>
      <c r="Y28" s="48">
        <f t="shared" si="6"/>
        <v>2.04</v>
      </c>
      <c r="Z28" s="30">
        <f t="shared" si="7"/>
        <v>12</v>
      </c>
      <c r="AA28" s="1">
        <f t="shared" si="8"/>
        <v>0.2</v>
      </c>
      <c r="AB28" s="1">
        <f t="shared" si="9"/>
        <v>0.255</v>
      </c>
      <c r="AC28" s="1">
        <f t="shared" si="10"/>
        <v>0.2</v>
      </c>
      <c r="AD28" s="43"/>
    </row>
    <row r="29" spans="1:30">
      <c r="A29" s="5">
        <v>3873</v>
      </c>
      <c r="B29" s="5" t="s">
        <v>4</v>
      </c>
      <c r="C29" s="5">
        <v>41</v>
      </c>
      <c r="D29" s="5">
        <v>110</v>
      </c>
      <c r="E29" s="5" t="s">
        <v>5</v>
      </c>
      <c r="F29" s="8">
        <f>DATE(2008,1,1)-INDEX(交易編號檔!B:B,MATCH(A29,交易編號檔!C:C,0))</f>
        <v>25</v>
      </c>
      <c r="G29" s="5">
        <f>COUNTIF(交易編號檔!C:C,A29)</f>
        <v>7</v>
      </c>
      <c r="H29" s="10">
        <f>AVERAGEIF(交易編號檔!C:C,A29,交易編號檔!D:D)</f>
        <v>1372.7142857142858</v>
      </c>
      <c r="I29" s="5" t="str">
        <f t="shared" si="0"/>
        <v>中間60%</v>
      </c>
      <c r="J29" s="5" t="str">
        <f t="shared" si="1"/>
        <v>中間60%</v>
      </c>
      <c r="K29" s="5" t="str">
        <f t="shared" si="2"/>
        <v>中間60%</v>
      </c>
    </row>
    <row r="30" spans="1:30">
      <c r="A30" s="5">
        <v>4866</v>
      </c>
      <c r="B30" s="5" t="s">
        <v>4</v>
      </c>
      <c r="C30" s="5">
        <v>47</v>
      </c>
      <c r="D30" s="5">
        <v>320</v>
      </c>
      <c r="E30" s="5" t="s">
        <v>5</v>
      </c>
      <c r="F30" s="8">
        <f>DATE(2008,1,1)-INDEX(交易編號檔!B:B,MATCH(A30,交易編號檔!C:C,0))</f>
        <v>32</v>
      </c>
      <c r="G30" s="5">
        <f>COUNTIF(交易編號檔!C:C,A30)</f>
        <v>4</v>
      </c>
      <c r="H30" s="10">
        <f>AVERAGEIF(交易編號檔!C:C,A30,交易編號檔!D:D)</f>
        <v>2719.75</v>
      </c>
      <c r="I30" s="5" t="str">
        <f t="shared" si="0"/>
        <v>中間60%</v>
      </c>
      <c r="J30" s="5" t="str">
        <f t="shared" si="1"/>
        <v>中間60%</v>
      </c>
      <c r="K30" s="5" t="str">
        <f t="shared" si="2"/>
        <v>中間60%</v>
      </c>
    </row>
    <row r="31" spans="1:30">
      <c r="A31" s="5">
        <v>6524</v>
      </c>
      <c r="B31" s="5" t="s">
        <v>6</v>
      </c>
      <c r="C31" s="5">
        <v>33</v>
      </c>
      <c r="D31" s="5">
        <v>308</v>
      </c>
      <c r="E31" s="5" t="s">
        <v>5</v>
      </c>
      <c r="F31" s="8">
        <f>DATE(2008,1,1)-INDEX(交易編號檔!B:B,MATCH(A31,交易編號檔!C:C,0))</f>
        <v>270</v>
      </c>
      <c r="G31" s="5">
        <f>COUNTIF(交易編號檔!C:C,A31)</f>
        <v>1</v>
      </c>
      <c r="H31" s="10">
        <f>AVERAGEIF(交易編號檔!C:C,A31,交易編號檔!D:D)</f>
        <v>2890</v>
      </c>
      <c r="I31" s="5" t="str">
        <f t="shared" si="0"/>
        <v>後20%</v>
      </c>
      <c r="J31" s="5" t="str">
        <f t="shared" si="1"/>
        <v>後20%</v>
      </c>
      <c r="K31" s="5" t="str">
        <f t="shared" si="2"/>
        <v>中間60%</v>
      </c>
    </row>
    <row r="32" spans="1:30">
      <c r="A32" s="5">
        <v>1446</v>
      </c>
      <c r="B32" s="5" t="s">
        <v>6</v>
      </c>
      <c r="C32" s="5">
        <v>48</v>
      </c>
      <c r="D32" s="5">
        <v>242</v>
      </c>
      <c r="E32" s="5" t="s">
        <v>5</v>
      </c>
      <c r="F32" s="8">
        <f>DATE(2008,1,1)-INDEX(交易編號檔!B:B,MATCH(A32,交易編號檔!C:C,0))</f>
        <v>48</v>
      </c>
      <c r="G32" s="5">
        <f>COUNTIF(交易編號檔!C:C,A32)</f>
        <v>11</v>
      </c>
      <c r="H32" s="10">
        <f>AVERAGEIF(交易編號檔!C:C,A32,交易編號檔!D:D)</f>
        <v>3671.6363636363635</v>
      </c>
      <c r="I32" s="5" t="str">
        <f t="shared" si="0"/>
        <v>中間60%</v>
      </c>
      <c r="J32" s="5" t="str">
        <f t="shared" si="1"/>
        <v>中間60%</v>
      </c>
      <c r="K32" s="5" t="str">
        <f t="shared" si="2"/>
        <v>前20%</v>
      </c>
    </row>
    <row r="33" spans="1:11">
      <c r="A33" s="5">
        <v>637</v>
      </c>
      <c r="B33" s="5" t="s">
        <v>6</v>
      </c>
      <c r="C33" s="5">
        <v>46</v>
      </c>
      <c r="D33" s="5">
        <v>408</v>
      </c>
      <c r="E33" s="5" t="s">
        <v>8</v>
      </c>
      <c r="F33" s="8">
        <f>DATE(2008,1,1)-INDEX(交易編號檔!B:B,MATCH(A33,交易編號檔!C:C,0))</f>
        <v>39</v>
      </c>
      <c r="G33" s="5">
        <f>COUNTIF(交易編號檔!C:C,A33)</f>
        <v>32</v>
      </c>
      <c r="H33" s="10">
        <f>AVERAGEIF(交易編號檔!C:C,A33,交易編號檔!D:D)</f>
        <v>780.03125</v>
      </c>
      <c r="I33" s="5" t="str">
        <f t="shared" si="0"/>
        <v>中間60%</v>
      </c>
      <c r="J33" s="5" t="str">
        <f t="shared" si="1"/>
        <v>前20%</v>
      </c>
      <c r="K33" s="5" t="str">
        <f t="shared" si="2"/>
        <v>中間60%</v>
      </c>
    </row>
    <row r="34" spans="1:11">
      <c r="A34" s="5">
        <v>5521</v>
      </c>
      <c r="B34" s="5" t="s">
        <v>4</v>
      </c>
      <c r="C34" s="5">
        <v>55</v>
      </c>
      <c r="D34" s="5">
        <v>300</v>
      </c>
      <c r="E34" s="5" t="s">
        <v>5</v>
      </c>
      <c r="F34" s="8">
        <f>DATE(2008,1,1)-INDEX(交易編號檔!B:B,MATCH(A34,交易編號檔!C:C,0))</f>
        <v>4</v>
      </c>
      <c r="G34" s="5">
        <f>COUNTIF(交易編號檔!C:C,A34)</f>
        <v>6</v>
      </c>
      <c r="H34" s="10">
        <f>AVERAGEIF(交易編號檔!C:C,A34,交易編號檔!D:D)</f>
        <v>883.66666666666663</v>
      </c>
      <c r="I34" s="5" t="str">
        <f t="shared" si="0"/>
        <v>前20%</v>
      </c>
      <c r="J34" s="5" t="str">
        <f t="shared" si="1"/>
        <v>中間60%</v>
      </c>
      <c r="K34" s="5" t="str">
        <f t="shared" si="2"/>
        <v>中間60%</v>
      </c>
    </row>
    <row r="35" spans="1:11">
      <c r="A35" s="5">
        <v>7892</v>
      </c>
      <c r="B35" s="5" t="s">
        <v>6</v>
      </c>
      <c r="C35" s="5">
        <v>36</v>
      </c>
      <c r="D35" s="5">
        <v>802</v>
      </c>
      <c r="E35" s="5" t="s">
        <v>7</v>
      </c>
      <c r="F35" s="8">
        <f>DATE(2008,1,1)-INDEX(交易編號檔!B:B,MATCH(A35,交易編號檔!C:C,0))</f>
        <v>68</v>
      </c>
      <c r="G35" s="5">
        <f>COUNTIF(交易編號檔!C:C,A35)</f>
        <v>1</v>
      </c>
      <c r="H35" s="10">
        <f>AVERAGEIF(交易編號檔!C:C,A35,交易編號檔!D:D)</f>
        <v>2399</v>
      </c>
      <c r="I35" s="5" t="str">
        <f t="shared" si="0"/>
        <v>中間60%</v>
      </c>
      <c r="J35" s="5" t="str">
        <f t="shared" si="1"/>
        <v>後20%</v>
      </c>
      <c r="K35" s="5" t="str">
        <f t="shared" si="2"/>
        <v>中間60%</v>
      </c>
    </row>
    <row r="36" spans="1:11">
      <c r="A36" s="5">
        <v>6736</v>
      </c>
      <c r="B36" s="5" t="s">
        <v>6</v>
      </c>
      <c r="C36" s="5">
        <v>25</v>
      </c>
      <c r="D36" s="5">
        <v>600</v>
      </c>
      <c r="E36" s="5" t="s">
        <v>7</v>
      </c>
      <c r="F36" s="8">
        <f>DATE(2008,1,1)-INDEX(交易編號檔!B:B,MATCH(A36,交易編號檔!C:C,0))</f>
        <v>169</v>
      </c>
      <c r="G36" s="5">
        <f>COUNTIF(交易編號檔!C:C,A36)</f>
        <v>4</v>
      </c>
      <c r="H36" s="10">
        <f>AVERAGEIF(交易編號檔!C:C,A36,交易編號檔!D:D)</f>
        <v>1109.75</v>
      </c>
      <c r="I36" s="5" t="str">
        <f t="shared" si="0"/>
        <v>中間60%</v>
      </c>
      <c r="J36" s="5" t="str">
        <f t="shared" si="1"/>
        <v>中間60%</v>
      </c>
      <c r="K36" s="5" t="str">
        <f t="shared" si="2"/>
        <v>中間60%</v>
      </c>
    </row>
    <row r="37" spans="1:11">
      <c r="A37" s="5">
        <v>4967</v>
      </c>
      <c r="B37" s="5" t="s">
        <v>4</v>
      </c>
      <c r="C37" s="5">
        <v>50</v>
      </c>
      <c r="D37" s="5">
        <v>412</v>
      </c>
      <c r="E37" s="5" t="s">
        <v>8</v>
      </c>
      <c r="F37" s="8">
        <f>DATE(2008,1,1)-INDEX(交易編號檔!B:B,MATCH(A37,交易編號檔!C:C,0))</f>
        <v>55</v>
      </c>
      <c r="G37" s="5">
        <f>COUNTIF(交易編號檔!C:C,A37)</f>
        <v>8</v>
      </c>
      <c r="H37" s="10">
        <f>AVERAGEIF(交易編號檔!C:C,A37,交易編號檔!D:D)</f>
        <v>1111.5</v>
      </c>
      <c r="I37" s="5" t="str">
        <f t="shared" si="0"/>
        <v>中間60%</v>
      </c>
      <c r="J37" s="5" t="str">
        <f t="shared" si="1"/>
        <v>中間60%</v>
      </c>
      <c r="K37" s="5" t="str">
        <f t="shared" si="2"/>
        <v>中間60%</v>
      </c>
    </row>
    <row r="38" spans="1:11">
      <c r="A38" s="5">
        <v>4389</v>
      </c>
      <c r="B38" s="5" t="s">
        <v>6</v>
      </c>
      <c r="C38" s="5">
        <v>108</v>
      </c>
      <c r="D38" s="5">
        <v>813</v>
      </c>
      <c r="E38" s="5" t="s">
        <v>7</v>
      </c>
      <c r="F38" s="8">
        <f>DATE(2008,1,1)-INDEX(交易編號檔!B:B,MATCH(A38,交易編號檔!C:C,0))</f>
        <v>61</v>
      </c>
      <c r="G38" s="5">
        <f>COUNTIF(交易編號檔!C:C,A38)</f>
        <v>3</v>
      </c>
      <c r="H38" s="10">
        <f>AVERAGEIF(交易編號檔!C:C,A38,交易編號檔!D:D)</f>
        <v>2078.3333333333335</v>
      </c>
      <c r="I38" s="5" t="str">
        <f t="shared" si="0"/>
        <v>中間60%</v>
      </c>
      <c r="J38" s="5" t="str">
        <f t="shared" si="1"/>
        <v>中間60%</v>
      </c>
      <c r="K38" s="5" t="str">
        <f t="shared" si="2"/>
        <v>中間60%</v>
      </c>
    </row>
    <row r="39" spans="1:11">
      <c r="A39" s="5">
        <v>5181</v>
      </c>
      <c r="B39" s="5" t="s">
        <v>6</v>
      </c>
      <c r="C39" s="5">
        <v>34</v>
      </c>
      <c r="D39" s="5">
        <v>545</v>
      </c>
      <c r="E39" s="5" t="s">
        <v>8</v>
      </c>
      <c r="F39" s="8">
        <f>DATE(2008,1,1)-INDEX(交易編號檔!B:B,MATCH(A39,交易編號檔!C:C,0))</f>
        <v>150</v>
      </c>
      <c r="G39" s="5">
        <f>COUNTIF(交易編號檔!C:C,A39)</f>
        <v>7</v>
      </c>
      <c r="H39" s="10">
        <f>AVERAGEIF(交易編號檔!C:C,A39,交易編號檔!D:D)</f>
        <v>1713.1428571428571</v>
      </c>
      <c r="I39" s="5" t="str">
        <f t="shared" si="0"/>
        <v>中間60%</v>
      </c>
      <c r="J39" s="5" t="str">
        <f t="shared" si="1"/>
        <v>中間60%</v>
      </c>
      <c r="K39" s="5" t="str">
        <f t="shared" si="2"/>
        <v>中間60%</v>
      </c>
    </row>
    <row r="40" spans="1:11">
      <c r="A40" s="5">
        <v>3567</v>
      </c>
      <c r="B40" s="5" t="s">
        <v>6</v>
      </c>
      <c r="C40" s="5">
        <v>39</v>
      </c>
      <c r="D40" s="5">
        <v>241</v>
      </c>
      <c r="E40" s="5" t="s">
        <v>5</v>
      </c>
      <c r="F40" s="8">
        <f>DATE(2008,1,1)-INDEX(交易編號檔!B:B,MATCH(A40,交易編號檔!C:C,0))</f>
        <v>43</v>
      </c>
      <c r="G40" s="5">
        <f>COUNTIF(交易編號檔!C:C,A40)</f>
        <v>16</v>
      </c>
      <c r="H40" s="10">
        <f>AVERAGEIF(交易編號檔!C:C,A40,交易編號檔!D:D)</f>
        <v>1877.1875</v>
      </c>
      <c r="I40" s="5" t="str">
        <f t="shared" si="0"/>
        <v>中間60%</v>
      </c>
      <c r="J40" s="5" t="str">
        <f t="shared" si="1"/>
        <v>前20%</v>
      </c>
      <c r="K40" s="5" t="str">
        <f t="shared" si="2"/>
        <v>中間60%</v>
      </c>
    </row>
    <row r="41" spans="1:11">
      <c r="A41" s="5">
        <v>4780</v>
      </c>
      <c r="B41" s="5" t="s">
        <v>4</v>
      </c>
      <c r="C41" s="5">
        <v>56</v>
      </c>
      <c r="D41" s="5">
        <v>710</v>
      </c>
      <c r="E41" s="5" t="s">
        <v>7</v>
      </c>
      <c r="F41" s="8">
        <f>DATE(2008,1,1)-INDEX(交易編號檔!B:B,MATCH(A41,交易編號檔!C:C,0))</f>
        <v>50</v>
      </c>
      <c r="G41" s="5">
        <f>COUNTIF(交易編號檔!C:C,A41)</f>
        <v>12</v>
      </c>
      <c r="H41" s="10">
        <f>AVERAGEIF(交易編號檔!C:C,A41,交易編號檔!D:D)</f>
        <v>2426.3333333333335</v>
      </c>
      <c r="I41" s="5" t="str">
        <f t="shared" si="0"/>
        <v>中間60%</v>
      </c>
      <c r="J41" s="5" t="str">
        <f t="shared" si="1"/>
        <v>前20%</v>
      </c>
      <c r="K41" s="5" t="str">
        <f t="shared" si="2"/>
        <v>中間60%</v>
      </c>
    </row>
    <row r="42" spans="1:11">
      <c r="A42" s="5">
        <v>3059</v>
      </c>
      <c r="B42" s="5" t="s">
        <v>6</v>
      </c>
      <c r="C42" s="5">
        <v>31</v>
      </c>
      <c r="D42" s="5">
        <v>235</v>
      </c>
      <c r="E42" s="5" t="s">
        <v>5</v>
      </c>
      <c r="F42" s="8">
        <f>DATE(2008,1,1)-INDEX(交易編號檔!B:B,MATCH(A42,交易編號檔!C:C,0))</f>
        <v>40</v>
      </c>
      <c r="G42" s="5">
        <f>COUNTIF(交易編號檔!C:C,A42)</f>
        <v>12</v>
      </c>
      <c r="H42" s="10">
        <f>AVERAGEIF(交易編號檔!C:C,A42,交易編號檔!D:D)</f>
        <v>3371.6666666666665</v>
      </c>
      <c r="I42" s="5" t="str">
        <f t="shared" si="0"/>
        <v>中間60%</v>
      </c>
      <c r="J42" s="5" t="str">
        <f t="shared" si="1"/>
        <v>前20%</v>
      </c>
      <c r="K42" s="5" t="str">
        <f t="shared" si="2"/>
        <v>中間60%</v>
      </c>
    </row>
    <row r="43" spans="1:11">
      <c r="A43" s="5">
        <v>655</v>
      </c>
      <c r="B43" s="5" t="s">
        <v>4</v>
      </c>
      <c r="C43" s="5">
        <v>37</v>
      </c>
      <c r="D43" s="5">
        <v>238</v>
      </c>
      <c r="E43" s="5" t="s">
        <v>5</v>
      </c>
      <c r="F43" s="8">
        <f>DATE(2008,1,1)-INDEX(交易編號檔!B:B,MATCH(A43,交易編號檔!C:C,0))</f>
        <v>34</v>
      </c>
      <c r="G43" s="5">
        <f>COUNTIF(交易編號檔!C:C,A43)</f>
        <v>6</v>
      </c>
      <c r="H43" s="10">
        <f>AVERAGEIF(交易編號檔!C:C,A43,交易編號檔!D:D)</f>
        <v>3053.8333333333335</v>
      </c>
      <c r="I43" s="5" t="str">
        <f t="shared" si="0"/>
        <v>中間60%</v>
      </c>
      <c r="J43" s="5" t="str">
        <f t="shared" si="1"/>
        <v>中間60%</v>
      </c>
      <c r="K43" s="5" t="str">
        <f t="shared" si="2"/>
        <v>中間60%</v>
      </c>
    </row>
    <row r="44" spans="1:11">
      <c r="A44" s="5">
        <v>3868</v>
      </c>
      <c r="B44" s="5" t="s">
        <v>4</v>
      </c>
      <c r="C44" s="5">
        <v>57</v>
      </c>
      <c r="D44" s="5">
        <v>235</v>
      </c>
      <c r="E44" s="5" t="s">
        <v>5</v>
      </c>
      <c r="F44" s="8">
        <f>DATE(2008,1,1)-INDEX(交易編號檔!B:B,MATCH(A44,交易編號檔!C:C,0))</f>
        <v>98</v>
      </c>
      <c r="G44" s="5">
        <f>COUNTIF(交易編號檔!C:C,A44)</f>
        <v>7</v>
      </c>
      <c r="H44" s="10">
        <f>AVERAGEIF(交易編號檔!C:C,A44,交易編號檔!D:D)</f>
        <v>7660.7142857142853</v>
      </c>
      <c r="I44" s="5" t="str">
        <f t="shared" si="0"/>
        <v>中間60%</v>
      </c>
      <c r="J44" s="5" t="str">
        <f t="shared" si="1"/>
        <v>中間60%</v>
      </c>
      <c r="K44" s="5" t="str">
        <f t="shared" si="2"/>
        <v>前20%</v>
      </c>
    </row>
    <row r="45" spans="1:11">
      <c r="A45" s="5">
        <v>2800</v>
      </c>
      <c r="B45" s="5" t="s">
        <v>6</v>
      </c>
      <c r="C45" s="5">
        <v>39</v>
      </c>
      <c r="D45" s="5">
        <v>300</v>
      </c>
      <c r="E45" s="5" t="s">
        <v>5</v>
      </c>
      <c r="F45" s="8">
        <f>DATE(2008,1,1)-INDEX(交易編號檔!B:B,MATCH(A45,交易編號檔!C:C,0))</f>
        <v>43</v>
      </c>
      <c r="G45" s="5">
        <f>COUNTIF(交易編號檔!C:C,A45)</f>
        <v>15</v>
      </c>
      <c r="H45" s="10">
        <f>AVERAGEIF(交易編號檔!C:C,A45,交易編號檔!D:D)</f>
        <v>2185.0666666666666</v>
      </c>
      <c r="I45" s="5" t="str">
        <f t="shared" si="0"/>
        <v>中間60%</v>
      </c>
      <c r="J45" s="5" t="str">
        <f t="shared" si="1"/>
        <v>前20%</v>
      </c>
      <c r="K45" s="5" t="str">
        <f t="shared" si="2"/>
        <v>中間60%</v>
      </c>
    </row>
    <row r="46" spans="1:11">
      <c r="A46" s="5">
        <v>7854</v>
      </c>
      <c r="B46" s="5" t="s">
        <v>4</v>
      </c>
      <c r="C46" s="5">
        <v>25</v>
      </c>
      <c r="D46" s="5">
        <v>701</v>
      </c>
      <c r="E46" s="5" t="s">
        <v>7</v>
      </c>
      <c r="F46" s="8">
        <f>DATE(2008,1,1)-INDEX(交易編號檔!B:B,MATCH(A46,交易編號檔!C:C,0))</f>
        <v>1</v>
      </c>
      <c r="G46" s="5">
        <f>COUNTIF(交易編號檔!C:C,A46)</f>
        <v>31</v>
      </c>
      <c r="H46" s="10">
        <f>AVERAGEIF(交易編號檔!C:C,A46,交易編號檔!D:D)</f>
        <v>838.70967741935488</v>
      </c>
      <c r="I46" s="5" t="str">
        <f t="shared" si="0"/>
        <v>前20%</v>
      </c>
      <c r="J46" s="5" t="str">
        <f t="shared" si="1"/>
        <v>前20%</v>
      </c>
      <c r="K46" s="5" t="str">
        <f t="shared" si="2"/>
        <v>中間60%</v>
      </c>
    </row>
    <row r="47" spans="1:11">
      <c r="A47" s="5">
        <v>449</v>
      </c>
      <c r="B47" s="5" t="s">
        <v>4</v>
      </c>
      <c r="C47" s="5">
        <v>40</v>
      </c>
      <c r="D47" s="5">
        <v>330</v>
      </c>
      <c r="E47" s="5" t="s">
        <v>5</v>
      </c>
      <c r="F47" s="8">
        <f>DATE(2008,1,1)-INDEX(交易編號檔!B:B,MATCH(A47,交易編號檔!C:C,0))</f>
        <v>16</v>
      </c>
      <c r="G47" s="5">
        <f>COUNTIF(交易編號檔!C:C,A47)</f>
        <v>29</v>
      </c>
      <c r="H47" s="10">
        <f>AVERAGEIF(交易編號檔!C:C,A47,交易編號檔!D:D)</f>
        <v>4959.7586206896549</v>
      </c>
      <c r="I47" s="5" t="str">
        <f t="shared" si="0"/>
        <v>前20%</v>
      </c>
      <c r="J47" s="5" t="str">
        <f t="shared" si="1"/>
        <v>前20%</v>
      </c>
      <c r="K47" s="5" t="str">
        <f t="shared" si="2"/>
        <v>前20%</v>
      </c>
    </row>
    <row r="48" spans="1:11">
      <c r="A48" s="5">
        <v>4876</v>
      </c>
      <c r="B48" s="5" t="s">
        <v>6</v>
      </c>
      <c r="C48" s="5">
        <v>31</v>
      </c>
      <c r="D48" s="5">
        <v>613</v>
      </c>
      <c r="E48" s="5" t="s">
        <v>7</v>
      </c>
      <c r="F48" s="8">
        <f>DATE(2008,1,1)-INDEX(交易編號檔!B:B,MATCH(A48,交易編號檔!C:C,0))</f>
        <v>172</v>
      </c>
      <c r="G48" s="5">
        <f>COUNTIF(交易編號檔!C:C,A48)</f>
        <v>4</v>
      </c>
      <c r="H48" s="10">
        <f>AVERAGEIF(交易編號檔!C:C,A48,交易編號檔!D:D)</f>
        <v>341.25</v>
      </c>
      <c r="I48" s="5" t="str">
        <f t="shared" si="0"/>
        <v>後20%</v>
      </c>
      <c r="J48" s="5" t="str">
        <f t="shared" si="1"/>
        <v>中間60%</v>
      </c>
      <c r="K48" s="5" t="str">
        <f t="shared" si="2"/>
        <v>後20%</v>
      </c>
    </row>
    <row r="49" spans="1:11">
      <c r="A49" s="5">
        <v>742</v>
      </c>
      <c r="B49" s="5" t="s">
        <v>4</v>
      </c>
      <c r="C49" s="5">
        <v>35</v>
      </c>
      <c r="D49" s="5">
        <v>237</v>
      </c>
      <c r="E49" s="5" t="s">
        <v>5</v>
      </c>
      <c r="F49" s="8">
        <f>DATE(2008,1,1)-INDEX(交易編號檔!B:B,MATCH(A49,交易編號檔!C:C,0))</f>
        <v>23</v>
      </c>
      <c r="G49" s="5">
        <f>COUNTIF(交易編號檔!C:C,A49)</f>
        <v>11</v>
      </c>
      <c r="H49" s="10">
        <f>AVERAGEIF(交易編號檔!C:C,A49,交易編號檔!D:D)</f>
        <v>730.81818181818187</v>
      </c>
      <c r="I49" s="5" t="str">
        <f t="shared" si="0"/>
        <v>中間60%</v>
      </c>
      <c r="J49" s="5" t="str">
        <f t="shared" si="1"/>
        <v>中間60%</v>
      </c>
      <c r="K49" s="5" t="str">
        <f t="shared" si="2"/>
        <v>中間60%</v>
      </c>
    </row>
    <row r="50" spans="1:11">
      <c r="A50" s="5">
        <v>1286</v>
      </c>
      <c r="B50" s="5" t="s">
        <v>4</v>
      </c>
      <c r="C50" s="5">
        <v>38</v>
      </c>
      <c r="D50" s="5">
        <v>112</v>
      </c>
      <c r="E50" s="5" t="s">
        <v>5</v>
      </c>
      <c r="F50" s="8">
        <f>DATE(2008,1,1)-INDEX(交易編號檔!B:B,MATCH(A50,交易編號檔!C:C,0))</f>
        <v>9</v>
      </c>
      <c r="G50" s="5">
        <f>COUNTIF(交易編號檔!C:C,A50)</f>
        <v>12</v>
      </c>
      <c r="H50" s="10">
        <f>AVERAGEIF(交易編號檔!C:C,A50,交易編號檔!D:D)</f>
        <v>1294.1666666666667</v>
      </c>
      <c r="I50" s="5" t="str">
        <f t="shared" si="0"/>
        <v>前20%</v>
      </c>
      <c r="J50" s="5" t="str">
        <f t="shared" si="1"/>
        <v>前20%</v>
      </c>
      <c r="K50" s="5" t="str">
        <f t="shared" si="2"/>
        <v>中間60%</v>
      </c>
    </row>
    <row r="51" spans="1:11">
      <c r="A51" s="5">
        <v>2704</v>
      </c>
      <c r="B51" s="5" t="s">
        <v>4</v>
      </c>
      <c r="C51" s="5">
        <v>42</v>
      </c>
      <c r="D51" s="5">
        <v>324</v>
      </c>
      <c r="E51" s="5" t="s">
        <v>5</v>
      </c>
      <c r="F51" s="8">
        <f>DATE(2008,1,1)-INDEX(交易編號檔!B:B,MATCH(A51,交易編號檔!C:C,0))</f>
        <v>12</v>
      </c>
      <c r="G51" s="5">
        <f>COUNTIF(交易編號檔!C:C,A51)</f>
        <v>10</v>
      </c>
      <c r="H51" s="10">
        <f>AVERAGEIF(交易編號檔!C:C,A51,交易編號檔!D:D)</f>
        <v>989.2</v>
      </c>
      <c r="I51" s="5" t="str">
        <f t="shared" si="0"/>
        <v>前20%</v>
      </c>
      <c r="J51" s="5" t="str">
        <f t="shared" si="1"/>
        <v>中間60%</v>
      </c>
      <c r="K51" s="5" t="str">
        <f t="shared" si="2"/>
        <v>中間60%</v>
      </c>
    </row>
    <row r="52" spans="1:11">
      <c r="A52" s="5">
        <v>4981</v>
      </c>
      <c r="B52" s="5" t="s">
        <v>4</v>
      </c>
      <c r="C52" s="5">
        <v>37</v>
      </c>
      <c r="D52" s="5">
        <v>320</v>
      </c>
      <c r="E52" s="5" t="s">
        <v>5</v>
      </c>
      <c r="F52" s="8">
        <f>DATE(2008,1,1)-INDEX(交易編號檔!B:B,MATCH(A52,交易編號檔!C:C,0))</f>
        <v>43</v>
      </c>
      <c r="G52" s="5">
        <f>COUNTIF(交易編號檔!C:C,A52)</f>
        <v>10</v>
      </c>
      <c r="H52" s="10">
        <f>AVERAGEIF(交易編號檔!C:C,A52,交易編號檔!D:D)</f>
        <v>1885.7</v>
      </c>
      <c r="I52" s="5" t="str">
        <f t="shared" si="0"/>
        <v>中間60%</v>
      </c>
      <c r="J52" s="5" t="str">
        <f t="shared" si="1"/>
        <v>中間60%</v>
      </c>
      <c r="K52" s="5" t="str">
        <f t="shared" si="2"/>
        <v>中間60%</v>
      </c>
    </row>
    <row r="53" spans="1:11">
      <c r="A53" s="5">
        <v>5577</v>
      </c>
      <c r="B53" s="5" t="s">
        <v>4</v>
      </c>
      <c r="C53" s="5">
        <v>26</v>
      </c>
      <c r="D53" s="5">
        <v>402</v>
      </c>
      <c r="E53" s="5" t="s">
        <v>8</v>
      </c>
      <c r="F53" s="8">
        <f>DATE(2008,1,1)-INDEX(交易編號檔!B:B,MATCH(A53,交易編號檔!C:C,0))</f>
        <v>333</v>
      </c>
      <c r="G53" s="5">
        <f>COUNTIF(交易編號檔!C:C,A53)</f>
        <v>4</v>
      </c>
      <c r="H53" s="10">
        <f>AVERAGEIF(交易編號檔!C:C,A53,交易編號檔!D:D)</f>
        <v>874.25</v>
      </c>
      <c r="I53" s="5" t="str">
        <f t="shared" si="0"/>
        <v>後20%</v>
      </c>
      <c r="J53" s="5" t="str">
        <f t="shared" si="1"/>
        <v>中間60%</v>
      </c>
      <c r="K53" s="5" t="str">
        <f t="shared" si="2"/>
        <v>中間60%</v>
      </c>
    </row>
    <row r="54" spans="1:11">
      <c r="A54" s="5">
        <v>8059</v>
      </c>
      <c r="B54" s="5" t="s">
        <v>4</v>
      </c>
      <c r="C54" s="5">
        <v>50</v>
      </c>
      <c r="D54" s="5">
        <v>429</v>
      </c>
      <c r="E54" s="5" t="s">
        <v>8</v>
      </c>
      <c r="F54" s="8">
        <f>DATE(2008,1,1)-INDEX(交易編號檔!B:B,MATCH(A54,交易編號檔!C:C,0))</f>
        <v>42</v>
      </c>
      <c r="G54" s="5">
        <f>COUNTIF(交易編號檔!C:C,A54)</f>
        <v>1</v>
      </c>
      <c r="H54" s="10">
        <f>AVERAGEIF(交易編號檔!C:C,A54,交易編號檔!D:D)</f>
        <v>2641</v>
      </c>
      <c r="I54" s="5" t="str">
        <f t="shared" si="0"/>
        <v>中間60%</v>
      </c>
      <c r="J54" s="5" t="str">
        <f t="shared" si="1"/>
        <v>後20%</v>
      </c>
      <c r="K54" s="5" t="str">
        <f t="shared" si="2"/>
        <v>中間60%</v>
      </c>
    </row>
    <row r="55" spans="1:11">
      <c r="A55" s="5">
        <v>3438</v>
      </c>
      <c r="B55" s="5" t="s">
        <v>6</v>
      </c>
      <c r="C55" s="5">
        <v>43</v>
      </c>
      <c r="D55" s="5">
        <v>270</v>
      </c>
      <c r="E55" s="5" t="s">
        <v>10</v>
      </c>
      <c r="F55" s="8">
        <f>DATE(2008,1,1)-INDEX(交易編號檔!B:B,MATCH(A55,交易編號檔!C:C,0))</f>
        <v>171</v>
      </c>
      <c r="G55" s="5">
        <f>COUNTIF(交易編號檔!C:C,A55)</f>
        <v>7</v>
      </c>
      <c r="H55" s="10">
        <f>AVERAGEIF(交易編號檔!C:C,A55,交易編號檔!D:D)</f>
        <v>2204</v>
      </c>
      <c r="I55" s="5" t="str">
        <f t="shared" si="0"/>
        <v>後20%</v>
      </c>
      <c r="J55" s="5" t="str">
        <f t="shared" si="1"/>
        <v>中間60%</v>
      </c>
      <c r="K55" s="5" t="str">
        <f t="shared" si="2"/>
        <v>中間60%</v>
      </c>
    </row>
    <row r="56" spans="1:11">
      <c r="A56" s="5">
        <v>7292</v>
      </c>
      <c r="B56" s="5" t="s">
        <v>6</v>
      </c>
      <c r="C56" s="5">
        <v>51</v>
      </c>
      <c r="D56" s="5">
        <v>946</v>
      </c>
      <c r="E56" s="5" t="s">
        <v>7</v>
      </c>
      <c r="F56" s="8">
        <f>DATE(2008,1,1)-INDEX(交易編號檔!B:B,MATCH(A56,交易編號檔!C:C,0))</f>
        <v>172</v>
      </c>
      <c r="G56" s="5">
        <f>COUNTIF(交易編號檔!C:C,A56)</f>
        <v>1</v>
      </c>
      <c r="H56" s="10">
        <f>AVERAGEIF(交易編號檔!C:C,A56,交易編號檔!D:D)</f>
        <v>400</v>
      </c>
      <c r="I56" s="5" t="str">
        <f t="shared" si="0"/>
        <v>後20%</v>
      </c>
      <c r="J56" s="5" t="str">
        <f t="shared" si="1"/>
        <v>後20%</v>
      </c>
      <c r="K56" s="5" t="str">
        <f t="shared" si="2"/>
        <v>後20%</v>
      </c>
    </row>
    <row r="57" spans="1:11">
      <c r="A57" s="5">
        <v>1679</v>
      </c>
      <c r="B57" s="5" t="s">
        <v>4</v>
      </c>
      <c r="C57" s="5">
        <v>40</v>
      </c>
      <c r="D57" s="5">
        <v>220</v>
      </c>
      <c r="E57" s="5" t="s">
        <v>5</v>
      </c>
      <c r="F57" s="8">
        <f>DATE(2008,1,1)-INDEX(交易編號檔!B:B,MATCH(A57,交易編號檔!C:C,0))</f>
        <v>28</v>
      </c>
      <c r="G57" s="5">
        <f>COUNTIF(交易編號檔!C:C,A57)</f>
        <v>8</v>
      </c>
      <c r="H57" s="10">
        <f>AVERAGEIF(交易編號檔!C:C,A57,交易編號檔!D:D)</f>
        <v>1518.375</v>
      </c>
      <c r="I57" s="5" t="str">
        <f t="shared" si="0"/>
        <v>中間60%</v>
      </c>
      <c r="J57" s="5" t="str">
        <f t="shared" si="1"/>
        <v>中間60%</v>
      </c>
      <c r="K57" s="5" t="str">
        <f t="shared" si="2"/>
        <v>中間60%</v>
      </c>
    </row>
    <row r="58" spans="1:11">
      <c r="A58" s="5">
        <v>284</v>
      </c>
      <c r="B58" s="5" t="s">
        <v>6</v>
      </c>
      <c r="C58" s="5">
        <v>27</v>
      </c>
      <c r="D58" s="5">
        <v>973</v>
      </c>
      <c r="E58" s="5" t="s">
        <v>10</v>
      </c>
      <c r="F58" s="8">
        <f>DATE(2008,1,1)-INDEX(交易編號檔!B:B,MATCH(A58,交易編號檔!C:C,0))</f>
        <v>43</v>
      </c>
      <c r="G58" s="5">
        <f>COUNTIF(交易編號檔!C:C,A58)</f>
        <v>72</v>
      </c>
      <c r="H58" s="10">
        <f>AVERAGEIF(交易編號檔!C:C,A58,交易編號檔!D:D)</f>
        <v>1611.0138888888889</v>
      </c>
      <c r="I58" s="5" t="str">
        <f t="shared" si="0"/>
        <v>中間60%</v>
      </c>
      <c r="J58" s="5" t="str">
        <f t="shared" si="1"/>
        <v>前20%</v>
      </c>
      <c r="K58" s="5" t="str">
        <f t="shared" si="2"/>
        <v>中間60%</v>
      </c>
    </row>
    <row r="59" spans="1:11">
      <c r="A59" s="5">
        <v>6000</v>
      </c>
      <c r="B59" s="5" t="s">
        <v>6</v>
      </c>
      <c r="C59" s="5">
        <v>38</v>
      </c>
      <c r="D59" s="5">
        <v>110</v>
      </c>
      <c r="E59" s="5" t="s">
        <v>5</v>
      </c>
      <c r="F59" s="8">
        <f>DATE(2008,1,1)-INDEX(交易編號檔!B:B,MATCH(A59,交易編號檔!C:C,0))</f>
        <v>13</v>
      </c>
      <c r="G59" s="5">
        <f>COUNTIF(交易編號檔!C:C,A59)</f>
        <v>6</v>
      </c>
      <c r="H59" s="10">
        <f>AVERAGEIF(交易編號檔!C:C,A59,交易編號檔!D:D)</f>
        <v>2158.3333333333335</v>
      </c>
      <c r="I59" s="5" t="str">
        <f t="shared" si="0"/>
        <v>前20%</v>
      </c>
      <c r="J59" s="5" t="str">
        <f t="shared" si="1"/>
        <v>中間60%</v>
      </c>
      <c r="K59" s="5" t="str">
        <f t="shared" si="2"/>
        <v>中間60%</v>
      </c>
    </row>
    <row r="60" spans="1:11">
      <c r="A60" s="5">
        <v>921</v>
      </c>
      <c r="B60" s="5" t="s">
        <v>6</v>
      </c>
      <c r="C60" s="5">
        <v>33</v>
      </c>
      <c r="D60" s="5">
        <v>911</v>
      </c>
      <c r="E60" s="5" t="s">
        <v>7</v>
      </c>
      <c r="F60" s="8">
        <f>DATE(2008,1,1)-INDEX(交易編號檔!B:B,MATCH(A60,交易編號檔!C:C,0))</f>
        <v>12</v>
      </c>
      <c r="G60" s="5">
        <f>COUNTIF(交易編號檔!C:C,A60)</f>
        <v>8</v>
      </c>
      <c r="H60" s="10">
        <f>AVERAGEIF(交易編號檔!C:C,A60,交易編號檔!D:D)</f>
        <v>1703.75</v>
      </c>
      <c r="I60" s="5" t="str">
        <f t="shared" si="0"/>
        <v>前20%</v>
      </c>
      <c r="J60" s="5" t="str">
        <f t="shared" si="1"/>
        <v>中間60%</v>
      </c>
      <c r="K60" s="5" t="str">
        <f t="shared" si="2"/>
        <v>中間60%</v>
      </c>
    </row>
    <row r="61" spans="1:11">
      <c r="A61" s="5">
        <v>1121</v>
      </c>
      <c r="B61" s="5" t="s">
        <v>4</v>
      </c>
      <c r="C61" s="5">
        <v>39</v>
      </c>
      <c r="D61" s="5">
        <v>251</v>
      </c>
      <c r="E61" s="5" t="s">
        <v>5</v>
      </c>
      <c r="F61" s="8">
        <f>DATE(2008,1,1)-INDEX(交易編號檔!B:B,MATCH(A61,交易編號檔!C:C,0))</f>
        <v>58</v>
      </c>
      <c r="G61" s="5">
        <f>COUNTIF(交易編號檔!C:C,A61)</f>
        <v>33</v>
      </c>
      <c r="H61" s="10">
        <f>AVERAGEIF(交易編號檔!C:C,A61,交易編號檔!D:D)</f>
        <v>1058.3030303030303</v>
      </c>
      <c r="I61" s="5" t="str">
        <f t="shared" si="0"/>
        <v>中間60%</v>
      </c>
      <c r="J61" s="5" t="str">
        <f t="shared" si="1"/>
        <v>前20%</v>
      </c>
      <c r="K61" s="5" t="str">
        <f t="shared" si="2"/>
        <v>中間60%</v>
      </c>
    </row>
    <row r="62" spans="1:11">
      <c r="A62" s="5">
        <v>1672</v>
      </c>
      <c r="B62" s="5" t="s">
        <v>4</v>
      </c>
      <c r="C62" s="5">
        <v>35</v>
      </c>
      <c r="D62" s="5">
        <v>268</v>
      </c>
      <c r="E62" s="5" t="s">
        <v>10</v>
      </c>
      <c r="F62" s="8">
        <f>DATE(2008,1,1)-INDEX(交易編號檔!B:B,MATCH(A62,交易編號檔!C:C,0))</f>
        <v>4</v>
      </c>
      <c r="G62" s="5">
        <f>COUNTIF(交易編號檔!C:C,A62)</f>
        <v>43</v>
      </c>
      <c r="H62" s="10">
        <f>AVERAGEIF(交易編號檔!C:C,A62,交易編號檔!D:D)</f>
        <v>4577.2558139534885</v>
      </c>
      <c r="I62" s="5" t="str">
        <f t="shared" si="0"/>
        <v>前20%</v>
      </c>
      <c r="J62" s="5" t="str">
        <f t="shared" si="1"/>
        <v>前20%</v>
      </c>
      <c r="K62" s="5" t="str">
        <f t="shared" si="2"/>
        <v>前20%</v>
      </c>
    </row>
    <row r="63" spans="1:11">
      <c r="A63" s="5">
        <v>1479</v>
      </c>
      <c r="B63" s="5" t="s">
        <v>6</v>
      </c>
      <c r="C63" s="5">
        <v>34</v>
      </c>
      <c r="D63" s="5">
        <v>806</v>
      </c>
      <c r="E63" s="5" t="s">
        <v>7</v>
      </c>
      <c r="F63" s="8">
        <f>DATE(2008,1,1)-INDEX(交易編號檔!B:B,MATCH(A63,交易編號檔!C:C,0))</f>
        <v>23</v>
      </c>
      <c r="G63" s="5">
        <f>COUNTIF(交易編號檔!C:C,A63)</f>
        <v>11</v>
      </c>
      <c r="H63" s="10">
        <f>AVERAGEIF(交易編號檔!C:C,A63,交易編號檔!D:D)</f>
        <v>2229.7272727272725</v>
      </c>
      <c r="I63" s="5" t="str">
        <f t="shared" si="0"/>
        <v>中間60%</v>
      </c>
      <c r="J63" s="5" t="str">
        <f t="shared" si="1"/>
        <v>中間60%</v>
      </c>
      <c r="K63" s="5" t="str">
        <f t="shared" si="2"/>
        <v>中間60%</v>
      </c>
    </row>
    <row r="64" spans="1:11">
      <c r="A64" s="5">
        <v>1246</v>
      </c>
      <c r="B64" s="5" t="s">
        <v>4</v>
      </c>
      <c r="C64" s="5">
        <v>57</v>
      </c>
      <c r="D64" s="5">
        <v>200</v>
      </c>
      <c r="E64" s="5" t="s">
        <v>5</v>
      </c>
      <c r="F64" s="8">
        <f>DATE(2008,1,1)-INDEX(交易編號檔!B:B,MATCH(A64,交易編號檔!C:C,0))</f>
        <v>26</v>
      </c>
      <c r="G64" s="5">
        <f>COUNTIF(交易編號檔!C:C,A64)</f>
        <v>32</v>
      </c>
      <c r="H64" s="10">
        <f>AVERAGEIF(交易編號檔!C:C,A64,交易編號檔!D:D)</f>
        <v>2279.84375</v>
      </c>
      <c r="I64" s="5" t="str">
        <f t="shared" si="0"/>
        <v>中間60%</v>
      </c>
      <c r="J64" s="5" t="str">
        <f t="shared" si="1"/>
        <v>前20%</v>
      </c>
      <c r="K64" s="5" t="str">
        <f t="shared" si="2"/>
        <v>中間60%</v>
      </c>
    </row>
    <row r="65" spans="1:11">
      <c r="A65" s="5">
        <v>1276</v>
      </c>
      <c r="B65" s="5" t="s">
        <v>6</v>
      </c>
      <c r="C65" s="5">
        <v>34</v>
      </c>
      <c r="D65" s="5">
        <v>330</v>
      </c>
      <c r="E65" s="5" t="s">
        <v>5</v>
      </c>
      <c r="F65" s="8">
        <f>DATE(2008,1,1)-INDEX(交易編號檔!B:B,MATCH(A65,交易編號檔!C:C,0))</f>
        <v>217</v>
      </c>
      <c r="G65" s="5">
        <f>COUNTIF(交易編號檔!C:C,A65)</f>
        <v>9</v>
      </c>
      <c r="H65" s="10">
        <f>AVERAGEIF(交易編號檔!C:C,A65,交易編號檔!D:D)</f>
        <v>1392.6666666666667</v>
      </c>
      <c r="I65" s="5" t="str">
        <f t="shared" si="0"/>
        <v>後20%</v>
      </c>
      <c r="J65" s="5" t="str">
        <f t="shared" si="1"/>
        <v>中間60%</v>
      </c>
      <c r="K65" s="5" t="str">
        <f t="shared" si="2"/>
        <v>中間60%</v>
      </c>
    </row>
    <row r="66" spans="1:11">
      <c r="A66" s="5">
        <v>6078</v>
      </c>
      <c r="B66" s="5" t="s">
        <v>6</v>
      </c>
      <c r="C66" s="5">
        <v>42</v>
      </c>
      <c r="D66" s="5">
        <v>434</v>
      </c>
      <c r="E66" s="5" t="s">
        <v>8</v>
      </c>
      <c r="F66" s="8">
        <f>DATE(2008,1,1)-INDEX(交易編號檔!B:B,MATCH(A66,交易編號檔!C:C,0))</f>
        <v>47</v>
      </c>
      <c r="G66" s="5">
        <f>COUNTIF(交易編號檔!C:C,A66)</f>
        <v>3</v>
      </c>
      <c r="H66" s="10">
        <f>AVERAGEIF(交易編號檔!C:C,A66,交易編號檔!D:D)</f>
        <v>1319</v>
      </c>
      <c r="I66" s="5" t="str">
        <f t="shared" si="0"/>
        <v>中間60%</v>
      </c>
      <c r="J66" s="5" t="str">
        <f t="shared" si="1"/>
        <v>中間60%</v>
      </c>
      <c r="K66" s="5" t="str">
        <f t="shared" si="2"/>
        <v>中間60%</v>
      </c>
    </row>
    <row r="67" spans="1:11">
      <c r="A67" s="5">
        <v>6828</v>
      </c>
      <c r="B67" s="5" t="s">
        <v>4</v>
      </c>
      <c r="C67" s="5">
        <v>32</v>
      </c>
      <c r="D67" s="5">
        <v>730</v>
      </c>
      <c r="E67" s="5" t="s">
        <v>7</v>
      </c>
      <c r="F67" s="8">
        <f>DATE(2008,1,1)-INDEX(交易編號檔!B:B,MATCH(A67,交易編號檔!C:C,0))</f>
        <v>1</v>
      </c>
      <c r="G67" s="5">
        <f>COUNTIF(交易編號檔!C:C,A67)</f>
        <v>3</v>
      </c>
      <c r="H67" s="10">
        <f>AVERAGEIF(交易編號檔!C:C,A67,交易編號檔!D:D)</f>
        <v>10812.333333333334</v>
      </c>
      <c r="I67" s="5" t="str">
        <f t="shared" ref="I67:I130" si="12">_xlfn.IFS(RANK(F67,F:F,1)&lt;=40,"前20%",RANK(F67,F:F,1)&lt;=160,"中間60%",RANK(F67,F:F,1)&lt;=200,"後20%")</f>
        <v>前20%</v>
      </c>
      <c r="J67" s="5" t="str">
        <f t="shared" ref="J67:J130" si="13">_xlfn.IFS(RANK(G67,G:G,0)&lt;=38,"前20%",RANK(G67,G:G,0)&lt;=140,"中間60%",RANK(G67,G:G,0)&lt;=200,"後20%")</f>
        <v>中間60%</v>
      </c>
      <c r="K67" s="5" t="str">
        <f t="shared" ref="K67:K130" si="14">_xlfn.IFS(RANK(H67,H:H,0)&lt;=40,"前20%",RANK(H67,H:H,0)&lt;=160,"中間60%",RANK(H67,H:H,0)&lt;=200,"後20%")</f>
        <v>前20%</v>
      </c>
    </row>
    <row r="68" spans="1:11">
      <c r="A68" s="5">
        <v>2778</v>
      </c>
      <c r="B68" s="5" t="s">
        <v>4</v>
      </c>
      <c r="C68" s="5">
        <v>36</v>
      </c>
      <c r="D68" s="5">
        <v>510</v>
      </c>
      <c r="E68" s="5" t="s">
        <v>8</v>
      </c>
      <c r="F68" s="8">
        <f>DATE(2008,1,1)-INDEX(交易編號檔!B:B,MATCH(A68,交易編號檔!C:C,0))</f>
        <v>3</v>
      </c>
      <c r="G68" s="5">
        <f>COUNTIF(交易編號檔!C:C,A68)</f>
        <v>6</v>
      </c>
      <c r="H68" s="10">
        <f>AVERAGEIF(交易編號檔!C:C,A68,交易編號檔!D:D)</f>
        <v>270.83333333333331</v>
      </c>
      <c r="I68" s="5" t="str">
        <f t="shared" si="12"/>
        <v>前20%</v>
      </c>
      <c r="J68" s="5" t="str">
        <f t="shared" si="13"/>
        <v>中間60%</v>
      </c>
      <c r="K68" s="5" t="str">
        <f t="shared" si="14"/>
        <v>後20%</v>
      </c>
    </row>
    <row r="69" spans="1:11">
      <c r="A69" s="5">
        <v>4011</v>
      </c>
      <c r="B69" s="5" t="s">
        <v>4</v>
      </c>
      <c r="C69" s="5">
        <v>49</v>
      </c>
      <c r="D69" s="5">
        <v>105</v>
      </c>
      <c r="E69" s="5" t="s">
        <v>5</v>
      </c>
      <c r="F69" s="8">
        <f>DATE(2008,1,1)-INDEX(交易編號檔!B:B,MATCH(A69,交易編號檔!C:C,0))</f>
        <v>166</v>
      </c>
      <c r="G69" s="5">
        <f>COUNTIF(交易編號檔!C:C,A69)</f>
        <v>10</v>
      </c>
      <c r="H69" s="10">
        <f>AVERAGEIF(交易編號檔!C:C,A69,交易編號檔!D:D)</f>
        <v>1578</v>
      </c>
      <c r="I69" s="5" t="str">
        <f t="shared" si="12"/>
        <v>中間60%</v>
      </c>
      <c r="J69" s="5" t="str">
        <f t="shared" si="13"/>
        <v>中間60%</v>
      </c>
      <c r="K69" s="5" t="str">
        <f t="shared" si="14"/>
        <v>中間60%</v>
      </c>
    </row>
    <row r="70" spans="1:11">
      <c r="A70" s="5">
        <v>4687</v>
      </c>
      <c r="B70" s="5" t="s">
        <v>4</v>
      </c>
      <c r="C70" s="5">
        <v>28</v>
      </c>
      <c r="D70" s="5">
        <v>220</v>
      </c>
      <c r="E70" s="5" t="s">
        <v>5</v>
      </c>
      <c r="F70" s="8">
        <f>DATE(2008,1,1)-INDEX(交易編號檔!B:B,MATCH(A70,交易編號檔!C:C,0))</f>
        <v>49</v>
      </c>
      <c r="G70" s="5">
        <f>COUNTIF(交易編號檔!C:C,A70)</f>
        <v>23</v>
      </c>
      <c r="H70" s="10">
        <f>AVERAGEIF(交易編號檔!C:C,A70,交易編號檔!D:D)</f>
        <v>2586.9565217391305</v>
      </c>
      <c r="I70" s="5" t="str">
        <f t="shared" si="12"/>
        <v>中間60%</v>
      </c>
      <c r="J70" s="5" t="str">
        <f t="shared" si="13"/>
        <v>前20%</v>
      </c>
      <c r="K70" s="5" t="str">
        <f t="shared" si="14"/>
        <v>中間60%</v>
      </c>
    </row>
    <row r="71" spans="1:11">
      <c r="A71" s="5">
        <v>915</v>
      </c>
      <c r="B71" s="5" t="s">
        <v>6</v>
      </c>
      <c r="C71" s="5">
        <v>53</v>
      </c>
      <c r="D71" s="5">
        <v>244</v>
      </c>
      <c r="E71" s="5" t="s">
        <v>5</v>
      </c>
      <c r="F71" s="8">
        <f>DATE(2008,1,1)-INDEX(交易編號檔!B:B,MATCH(A71,交易編號檔!C:C,0))</f>
        <v>63</v>
      </c>
      <c r="G71" s="5">
        <f>COUNTIF(交易編號檔!C:C,A71)</f>
        <v>12</v>
      </c>
      <c r="H71" s="10">
        <f>AVERAGEIF(交易編號檔!C:C,A71,交易編號檔!D:D)</f>
        <v>1573.0833333333333</v>
      </c>
      <c r="I71" s="5" t="str">
        <f t="shared" si="12"/>
        <v>中間60%</v>
      </c>
      <c r="J71" s="5" t="str">
        <f t="shared" si="13"/>
        <v>前20%</v>
      </c>
      <c r="K71" s="5" t="str">
        <f t="shared" si="14"/>
        <v>中間60%</v>
      </c>
    </row>
    <row r="72" spans="1:11">
      <c r="A72" s="5">
        <v>7582</v>
      </c>
      <c r="B72" s="5" t="s">
        <v>4</v>
      </c>
      <c r="C72" s="5">
        <v>81</v>
      </c>
      <c r="D72" s="5">
        <v>437</v>
      </c>
      <c r="E72" s="5" t="s">
        <v>8</v>
      </c>
      <c r="F72" s="8">
        <f>DATE(2008,1,1)-INDEX(交易編號檔!B:B,MATCH(A72,交易編號檔!C:C,0))</f>
        <v>144</v>
      </c>
      <c r="G72" s="5">
        <f>COUNTIF(交易編號檔!C:C,A72)</f>
        <v>1</v>
      </c>
      <c r="H72" s="10">
        <f>AVERAGEIF(交易編號檔!C:C,A72,交易編號檔!D:D)</f>
        <v>400</v>
      </c>
      <c r="I72" s="5" t="str">
        <f t="shared" si="12"/>
        <v>中間60%</v>
      </c>
      <c r="J72" s="5" t="str">
        <f t="shared" si="13"/>
        <v>後20%</v>
      </c>
      <c r="K72" s="5" t="str">
        <f t="shared" si="14"/>
        <v>後20%</v>
      </c>
    </row>
    <row r="73" spans="1:11">
      <c r="A73" s="5">
        <v>7450</v>
      </c>
      <c r="B73" s="5" t="s">
        <v>4</v>
      </c>
      <c r="C73" s="5">
        <v>55</v>
      </c>
      <c r="D73" s="5">
        <v>412</v>
      </c>
      <c r="E73" s="5" t="s">
        <v>8</v>
      </c>
      <c r="F73" s="8">
        <f>DATE(2008,1,1)-INDEX(交易編號檔!B:B,MATCH(A73,交易編號檔!C:C,0))</f>
        <v>169</v>
      </c>
      <c r="G73" s="5">
        <f>COUNTIF(交易編號檔!C:C,A73)</f>
        <v>1</v>
      </c>
      <c r="H73" s="10">
        <f>AVERAGEIF(交易編號檔!C:C,A73,交易編號檔!D:D)</f>
        <v>2088</v>
      </c>
      <c r="I73" s="5" t="str">
        <f t="shared" si="12"/>
        <v>中間60%</v>
      </c>
      <c r="J73" s="5" t="str">
        <f t="shared" si="13"/>
        <v>後20%</v>
      </c>
      <c r="K73" s="5" t="str">
        <f t="shared" si="14"/>
        <v>中間60%</v>
      </c>
    </row>
    <row r="74" spans="1:11">
      <c r="A74" s="5">
        <v>6631</v>
      </c>
      <c r="B74" s="5" t="s">
        <v>4</v>
      </c>
      <c r="C74" s="5">
        <v>48</v>
      </c>
      <c r="D74" s="5">
        <v>825</v>
      </c>
      <c r="E74" s="5" t="s">
        <v>7</v>
      </c>
      <c r="F74" s="8">
        <f>DATE(2008,1,1)-INDEX(交易編號檔!B:B,MATCH(A74,交易編號檔!C:C,0))</f>
        <v>43</v>
      </c>
      <c r="G74" s="5">
        <f>COUNTIF(交易編號檔!C:C,A74)</f>
        <v>2</v>
      </c>
      <c r="H74" s="10">
        <f>AVERAGEIF(交易編號檔!C:C,A74,交易編號檔!D:D)</f>
        <v>1099.5</v>
      </c>
      <c r="I74" s="5" t="str">
        <f t="shared" si="12"/>
        <v>中間60%</v>
      </c>
      <c r="J74" s="5" t="str">
        <f t="shared" si="13"/>
        <v>後20%</v>
      </c>
      <c r="K74" s="5" t="str">
        <f t="shared" si="14"/>
        <v>中間60%</v>
      </c>
    </row>
    <row r="75" spans="1:11">
      <c r="A75" s="5">
        <v>5918</v>
      </c>
      <c r="B75" s="5" t="s">
        <v>6</v>
      </c>
      <c r="C75" s="5">
        <v>49</v>
      </c>
      <c r="D75" s="5">
        <v>407</v>
      </c>
      <c r="E75" s="5" t="s">
        <v>8</v>
      </c>
      <c r="F75" s="8">
        <f>DATE(2008,1,1)-INDEX(交易編號檔!B:B,MATCH(A75,交易編號檔!C:C,0))</f>
        <v>101</v>
      </c>
      <c r="G75" s="5">
        <f>COUNTIF(交易編號檔!C:C,A75)</f>
        <v>3</v>
      </c>
      <c r="H75" s="10">
        <f>AVERAGEIF(交易編號檔!C:C,A75,交易編號檔!D:D)</f>
        <v>2416.6666666666665</v>
      </c>
      <c r="I75" s="5" t="str">
        <f t="shared" si="12"/>
        <v>中間60%</v>
      </c>
      <c r="J75" s="5" t="str">
        <f t="shared" si="13"/>
        <v>中間60%</v>
      </c>
      <c r="K75" s="5" t="str">
        <f t="shared" si="14"/>
        <v>中間60%</v>
      </c>
    </row>
    <row r="76" spans="1:11">
      <c r="A76" s="5">
        <v>5697</v>
      </c>
      <c r="B76" s="5" t="s">
        <v>6</v>
      </c>
      <c r="C76" s="5">
        <v>47</v>
      </c>
      <c r="D76" s="5">
        <v>638</v>
      </c>
      <c r="E76" s="5" t="s">
        <v>8</v>
      </c>
      <c r="F76" s="8">
        <f>DATE(2008,1,1)-INDEX(交易編號檔!B:B,MATCH(A76,交易編號檔!C:C,0))</f>
        <v>37</v>
      </c>
      <c r="G76" s="5">
        <f>COUNTIF(交易編號檔!C:C,A76)</f>
        <v>8</v>
      </c>
      <c r="H76" s="10">
        <f>AVERAGEIF(交易編號檔!C:C,A76,交易編號檔!D:D)</f>
        <v>3443.125</v>
      </c>
      <c r="I76" s="5" t="str">
        <f t="shared" si="12"/>
        <v>中間60%</v>
      </c>
      <c r="J76" s="5" t="str">
        <f t="shared" si="13"/>
        <v>中間60%</v>
      </c>
      <c r="K76" s="5" t="str">
        <f t="shared" si="14"/>
        <v>中間60%</v>
      </c>
    </row>
    <row r="77" spans="1:11">
      <c r="A77" s="5">
        <v>646</v>
      </c>
      <c r="B77" s="5" t="s">
        <v>4</v>
      </c>
      <c r="C77" s="5">
        <v>50</v>
      </c>
      <c r="D77" s="5">
        <v>421</v>
      </c>
      <c r="E77" s="5" t="s">
        <v>8</v>
      </c>
      <c r="F77" s="8">
        <f>DATE(2008,1,1)-INDEX(交易編號檔!B:B,MATCH(A77,交易編號檔!C:C,0))</f>
        <v>4</v>
      </c>
      <c r="G77" s="5">
        <f>COUNTIF(交易編號檔!C:C,A77)</f>
        <v>3</v>
      </c>
      <c r="H77" s="10">
        <f>AVERAGEIF(交易編號檔!C:C,A77,交易編號檔!D:D)</f>
        <v>2445.3333333333335</v>
      </c>
      <c r="I77" s="5" t="str">
        <f t="shared" si="12"/>
        <v>前20%</v>
      </c>
      <c r="J77" s="5" t="str">
        <f t="shared" si="13"/>
        <v>中間60%</v>
      </c>
      <c r="K77" s="5" t="str">
        <f t="shared" si="14"/>
        <v>中間60%</v>
      </c>
    </row>
    <row r="78" spans="1:11">
      <c r="A78" s="5">
        <v>1041</v>
      </c>
      <c r="B78" s="5" t="s">
        <v>4</v>
      </c>
      <c r="C78" s="5">
        <v>31</v>
      </c>
      <c r="D78" s="5">
        <v>811</v>
      </c>
      <c r="E78" s="5" t="s">
        <v>7</v>
      </c>
      <c r="F78" s="8">
        <f>DATE(2008,1,1)-INDEX(交易編號檔!B:B,MATCH(A78,交易編號檔!C:C,0))</f>
        <v>256</v>
      </c>
      <c r="G78" s="5">
        <f>COUNTIF(交易編號檔!C:C,A78)</f>
        <v>4</v>
      </c>
      <c r="H78" s="10">
        <f>AVERAGEIF(交易編號檔!C:C,A78,交易編號檔!D:D)</f>
        <v>1331.75</v>
      </c>
      <c r="I78" s="5" t="str">
        <f t="shared" si="12"/>
        <v>後20%</v>
      </c>
      <c r="J78" s="5" t="str">
        <f t="shared" si="13"/>
        <v>中間60%</v>
      </c>
      <c r="K78" s="5" t="str">
        <f t="shared" si="14"/>
        <v>中間60%</v>
      </c>
    </row>
    <row r="79" spans="1:11">
      <c r="A79" s="5">
        <v>5455</v>
      </c>
      <c r="B79" s="5" t="s">
        <v>4</v>
      </c>
      <c r="C79" s="5">
        <v>61</v>
      </c>
      <c r="D79" s="5">
        <v>710</v>
      </c>
      <c r="E79" s="5" t="s">
        <v>7</v>
      </c>
      <c r="F79" s="8">
        <f>DATE(2008,1,1)-INDEX(交易編號檔!B:B,MATCH(A79,交易編號檔!C:C,0))</f>
        <v>22</v>
      </c>
      <c r="G79" s="5">
        <f>COUNTIF(交易編號檔!C:C,A79)</f>
        <v>3</v>
      </c>
      <c r="H79" s="10">
        <f>AVERAGEIF(交易編號檔!C:C,A79,交易編號檔!D:D)</f>
        <v>11730</v>
      </c>
      <c r="I79" s="5" t="str">
        <f t="shared" si="12"/>
        <v>中間60%</v>
      </c>
      <c r="J79" s="5" t="str">
        <f t="shared" si="13"/>
        <v>中間60%</v>
      </c>
      <c r="K79" s="5" t="str">
        <f t="shared" si="14"/>
        <v>前20%</v>
      </c>
    </row>
    <row r="80" spans="1:11">
      <c r="A80" s="5">
        <v>805</v>
      </c>
      <c r="B80" s="5" t="s">
        <v>6</v>
      </c>
      <c r="C80" s="5">
        <v>37</v>
      </c>
      <c r="D80" s="5">
        <v>803</v>
      </c>
      <c r="E80" s="5" t="s">
        <v>7</v>
      </c>
      <c r="F80" s="8">
        <f>DATE(2008,1,1)-INDEX(交易編號檔!B:B,MATCH(A80,交易編號檔!C:C,0))</f>
        <v>86</v>
      </c>
      <c r="G80" s="5">
        <f>COUNTIF(交易編號檔!C:C,A80)</f>
        <v>16</v>
      </c>
      <c r="H80" s="10">
        <f>AVERAGEIF(交易編號檔!C:C,A80,交易編號檔!D:D)</f>
        <v>1072.875</v>
      </c>
      <c r="I80" s="5" t="str">
        <f t="shared" si="12"/>
        <v>中間60%</v>
      </c>
      <c r="J80" s="5" t="str">
        <f t="shared" si="13"/>
        <v>前20%</v>
      </c>
      <c r="K80" s="5" t="str">
        <f t="shared" si="14"/>
        <v>中間60%</v>
      </c>
    </row>
    <row r="81" spans="1:11">
      <c r="A81" s="5">
        <v>6716</v>
      </c>
      <c r="B81" s="5" t="s">
        <v>4</v>
      </c>
      <c r="C81" s="5">
        <v>32</v>
      </c>
      <c r="D81" s="5">
        <v>807</v>
      </c>
      <c r="E81" s="5" t="s">
        <v>7</v>
      </c>
      <c r="F81" s="8">
        <f>DATE(2008,1,1)-INDEX(交易編號檔!B:B,MATCH(A81,交易編號檔!C:C,0))</f>
        <v>114</v>
      </c>
      <c r="G81" s="5">
        <f>COUNTIF(交易編號檔!C:C,A81)</f>
        <v>5</v>
      </c>
      <c r="H81" s="10">
        <f>AVERAGEIF(交易編號檔!C:C,A81,交易編號檔!D:D)</f>
        <v>1462.6</v>
      </c>
      <c r="I81" s="5" t="str">
        <f t="shared" si="12"/>
        <v>中間60%</v>
      </c>
      <c r="J81" s="5" t="str">
        <f t="shared" si="13"/>
        <v>中間60%</v>
      </c>
      <c r="K81" s="5" t="str">
        <f t="shared" si="14"/>
        <v>中間60%</v>
      </c>
    </row>
    <row r="82" spans="1:11">
      <c r="A82" s="5">
        <v>2989</v>
      </c>
      <c r="B82" s="5" t="s">
        <v>4</v>
      </c>
      <c r="C82" s="5">
        <v>27</v>
      </c>
      <c r="D82" s="5">
        <v>710</v>
      </c>
      <c r="E82" s="5" t="s">
        <v>7</v>
      </c>
      <c r="F82" s="8">
        <f>DATE(2008,1,1)-INDEX(交易編號檔!B:B,MATCH(A82,交易編號檔!C:C,0))</f>
        <v>107</v>
      </c>
      <c r="G82" s="5">
        <f>COUNTIF(交易編號檔!C:C,A82)</f>
        <v>6</v>
      </c>
      <c r="H82" s="10">
        <f>AVERAGEIF(交易編號檔!C:C,A82,交易編號檔!D:D)</f>
        <v>398</v>
      </c>
      <c r="I82" s="5" t="str">
        <f t="shared" si="12"/>
        <v>中間60%</v>
      </c>
      <c r="J82" s="5" t="str">
        <f t="shared" si="13"/>
        <v>中間60%</v>
      </c>
      <c r="K82" s="5" t="str">
        <f t="shared" si="14"/>
        <v>後20%</v>
      </c>
    </row>
    <row r="83" spans="1:11">
      <c r="A83" s="5">
        <v>4575</v>
      </c>
      <c r="B83" s="5" t="s">
        <v>4</v>
      </c>
      <c r="C83" s="5">
        <v>57</v>
      </c>
      <c r="D83" s="5">
        <v>402</v>
      </c>
      <c r="E83" s="5" t="s">
        <v>8</v>
      </c>
      <c r="F83" s="8">
        <f>DATE(2008,1,1)-INDEX(交易編號檔!B:B,MATCH(A83,交易編號檔!C:C,0))</f>
        <v>44</v>
      </c>
      <c r="G83" s="5">
        <f>COUNTIF(交易編號檔!C:C,A83)</f>
        <v>3</v>
      </c>
      <c r="H83" s="10">
        <f>AVERAGEIF(交易編號檔!C:C,A83,交易編號檔!D:D)</f>
        <v>275.66666666666669</v>
      </c>
      <c r="I83" s="5" t="str">
        <f t="shared" si="12"/>
        <v>中間60%</v>
      </c>
      <c r="J83" s="5" t="str">
        <f t="shared" si="13"/>
        <v>中間60%</v>
      </c>
      <c r="K83" s="5" t="str">
        <f t="shared" si="14"/>
        <v>後20%</v>
      </c>
    </row>
    <row r="84" spans="1:11">
      <c r="A84" s="5">
        <v>7076</v>
      </c>
      <c r="B84" s="5" t="s">
        <v>6</v>
      </c>
      <c r="C84" s="5">
        <v>21</v>
      </c>
      <c r="D84" s="5">
        <v>514</v>
      </c>
      <c r="E84" s="5" t="s">
        <v>8</v>
      </c>
      <c r="F84" s="8">
        <f>DATE(2008,1,1)-INDEX(交易編號檔!B:B,MATCH(A84,交易編號檔!C:C,0))</f>
        <v>60</v>
      </c>
      <c r="G84" s="5">
        <f>COUNTIF(交易編號檔!C:C,A84)</f>
        <v>3</v>
      </c>
      <c r="H84" s="10">
        <f>AVERAGEIF(交易編號檔!C:C,A84,交易編號檔!D:D)</f>
        <v>419</v>
      </c>
      <c r="I84" s="5" t="str">
        <f t="shared" si="12"/>
        <v>中間60%</v>
      </c>
      <c r="J84" s="5" t="str">
        <f t="shared" si="13"/>
        <v>中間60%</v>
      </c>
      <c r="K84" s="5" t="str">
        <f t="shared" si="14"/>
        <v>後20%</v>
      </c>
    </row>
    <row r="85" spans="1:11">
      <c r="A85" s="5">
        <v>4834</v>
      </c>
      <c r="B85" s="5" t="s">
        <v>4</v>
      </c>
      <c r="C85" s="5">
        <v>96</v>
      </c>
      <c r="D85" s="5">
        <v>702</v>
      </c>
      <c r="E85" s="5" t="s">
        <v>7</v>
      </c>
      <c r="F85" s="8">
        <f>DATE(2008,1,1)-INDEX(交易編號檔!B:B,MATCH(A85,交易編號檔!C:C,0))</f>
        <v>176</v>
      </c>
      <c r="G85" s="5">
        <f>COUNTIF(交易編號檔!C:C,A85)</f>
        <v>2</v>
      </c>
      <c r="H85" s="10">
        <f>AVERAGEIF(交易編號檔!C:C,A85,交易編號檔!D:D)</f>
        <v>600</v>
      </c>
      <c r="I85" s="5" t="str">
        <f t="shared" si="12"/>
        <v>後20%</v>
      </c>
      <c r="J85" s="5" t="str">
        <f t="shared" si="13"/>
        <v>後20%</v>
      </c>
      <c r="K85" s="5" t="str">
        <f t="shared" si="14"/>
        <v>後20%</v>
      </c>
    </row>
    <row r="86" spans="1:11">
      <c r="A86" s="5">
        <v>1726</v>
      </c>
      <c r="B86" s="5" t="s">
        <v>6</v>
      </c>
      <c r="C86" s="5">
        <v>67</v>
      </c>
      <c r="D86" s="5">
        <v>220</v>
      </c>
      <c r="E86" s="5" t="s">
        <v>5</v>
      </c>
      <c r="F86" s="8">
        <f>DATE(2008,1,1)-INDEX(交易編號檔!B:B,MATCH(A86,交易編號檔!C:C,0))</f>
        <v>41</v>
      </c>
      <c r="G86" s="5">
        <f>COUNTIF(交易編號檔!C:C,A86)</f>
        <v>11</v>
      </c>
      <c r="H86" s="10">
        <f>AVERAGEIF(交易編號檔!C:C,A86,交易編號檔!D:D)</f>
        <v>2803.5454545454545</v>
      </c>
      <c r="I86" s="5" t="str">
        <f t="shared" si="12"/>
        <v>中間60%</v>
      </c>
      <c r="J86" s="5" t="str">
        <f t="shared" si="13"/>
        <v>中間60%</v>
      </c>
      <c r="K86" s="5" t="str">
        <f t="shared" si="14"/>
        <v>中間60%</v>
      </c>
    </row>
    <row r="87" spans="1:11">
      <c r="A87" s="5">
        <v>6449</v>
      </c>
      <c r="B87" s="5" t="s">
        <v>6</v>
      </c>
      <c r="C87" s="5">
        <v>40</v>
      </c>
      <c r="D87" s="5">
        <v>811</v>
      </c>
      <c r="E87" s="5" t="s">
        <v>7</v>
      </c>
      <c r="F87" s="8">
        <f>DATE(2008,1,1)-INDEX(交易編號檔!B:B,MATCH(A87,交易編號檔!C:C,0))</f>
        <v>118</v>
      </c>
      <c r="G87" s="5">
        <f>COUNTIF(交易編號檔!C:C,A87)</f>
        <v>3</v>
      </c>
      <c r="H87" s="10">
        <f>AVERAGEIF(交易編號檔!C:C,A87,交易編號檔!D:D)</f>
        <v>3172.3333333333335</v>
      </c>
      <c r="I87" s="5" t="str">
        <f t="shared" si="12"/>
        <v>中間60%</v>
      </c>
      <c r="J87" s="5" t="str">
        <f t="shared" si="13"/>
        <v>中間60%</v>
      </c>
      <c r="K87" s="5" t="str">
        <f t="shared" si="14"/>
        <v>中間60%</v>
      </c>
    </row>
    <row r="88" spans="1:11">
      <c r="A88" s="5">
        <v>2300</v>
      </c>
      <c r="B88" s="5" t="s">
        <v>4</v>
      </c>
      <c r="C88" s="5">
        <v>40</v>
      </c>
      <c r="D88" s="5">
        <v>247</v>
      </c>
      <c r="E88" s="5" t="s">
        <v>5</v>
      </c>
      <c r="F88" s="8">
        <f>DATE(2008,1,1)-INDEX(交易編號檔!B:B,MATCH(A88,交易編號檔!C:C,0))</f>
        <v>311</v>
      </c>
      <c r="G88" s="5">
        <f>COUNTIF(交易編號檔!C:C,A88)</f>
        <v>2</v>
      </c>
      <c r="H88" s="10">
        <f>AVERAGEIF(交易編號檔!C:C,A88,交易編號檔!D:D)</f>
        <v>2795</v>
      </c>
      <c r="I88" s="5" t="str">
        <f t="shared" si="12"/>
        <v>後20%</v>
      </c>
      <c r="J88" s="5" t="str">
        <f t="shared" si="13"/>
        <v>後20%</v>
      </c>
      <c r="K88" s="5" t="str">
        <f t="shared" si="14"/>
        <v>中間60%</v>
      </c>
    </row>
    <row r="89" spans="1:11">
      <c r="A89" s="5">
        <v>3624</v>
      </c>
      <c r="B89" s="5" t="s">
        <v>6</v>
      </c>
      <c r="C89" s="5">
        <v>54</v>
      </c>
      <c r="D89" s="5">
        <v>114</v>
      </c>
      <c r="E89" s="5" t="s">
        <v>5</v>
      </c>
      <c r="F89" s="8">
        <f>DATE(2008,1,1)-INDEX(交易編號檔!B:B,MATCH(A89,交易編號檔!C:C,0))</f>
        <v>17</v>
      </c>
      <c r="G89" s="5">
        <f>COUNTIF(交易編號檔!C:C,A89)</f>
        <v>1</v>
      </c>
      <c r="H89" s="10">
        <f>AVERAGEIF(交易編號檔!C:C,A89,交易編號檔!D:D)</f>
        <v>5461</v>
      </c>
      <c r="I89" s="5" t="str">
        <f t="shared" si="12"/>
        <v>前20%</v>
      </c>
      <c r="J89" s="5" t="str">
        <f t="shared" si="13"/>
        <v>後20%</v>
      </c>
      <c r="K89" s="5" t="str">
        <f t="shared" si="14"/>
        <v>前20%</v>
      </c>
    </row>
    <row r="90" spans="1:11">
      <c r="A90" s="5">
        <v>5781</v>
      </c>
      <c r="B90" s="5" t="s">
        <v>6</v>
      </c>
      <c r="C90" s="5">
        <v>43</v>
      </c>
      <c r="D90" s="5">
        <v>813</v>
      </c>
      <c r="E90" s="5" t="s">
        <v>7</v>
      </c>
      <c r="F90" s="8">
        <f>DATE(2008,1,1)-INDEX(交易編號檔!B:B,MATCH(A90,交易編號檔!C:C,0))</f>
        <v>22</v>
      </c>
      <c r="G90" s="5">
        <f>COUNTIF(交易編號檔!C:C,A90)</f>
        <v>11</v>
      </c>
      <c r="H90" s="10">
        <f>AVERAGEIF(交易編號檔!C:C,A90,交易編號檔!D:D)</f>
        <v>713.18181818181813</v>
      </c>
      <c r="I90" s="5" t="str">
        <f t="shared" si="12"/>
        <v>中間60%</v>
      </c>
      <c r="J90" s="5" t="str">
        <f t="shared" si="13"/>
        <v>中間60%</v>
      </c>
      <c r="K90" s="5" t="str">
        <f t="shared" si="14"/>
        <v>後20%</v>
      </c>
    </row>
    <row r="91" spans="1:11">
      <c r="A91" s="5">
        <v>1096</v>
      </c>
      <c r="B91" s="5" t="s">
        <v>4</v>
      </c>
      <c r="C91" s="5">
        <v>28</v>
      </c>
      <c r="D91" s="5">
        <v>710</v>
      </c>
      <c r="E91" s="5" t="s">
        <v>7</v>
      </c>
      <c r="F91" s="8">
        <f>DATE(2008,1,1)-INDEX(交易編號檔!B:B,MATCH(A91,交易編號檔!C:C,0))</f>
        <v>59</v>
      </c>
      <c r="G91" s="5">
        <f>COUNTIF(交易編號檔!C:C,A91)</f>
        <v>11</v>
      </c>
      <c r="H91" s="10">
        <f>AVERAGEIF(交易編號檔!C:C,A91,交易編號檔!D:D)</f>
        <v>2414.4545454545455</v>
      </c>
      <c r="I91" s="5" t="str">
        <f t="shared" si="12"/>
        <v>中間60%</v>
      </c>
      <c r="J91" s="5" t="str">
        <f t="shared" si="13"/>
        <v>中間60%</v>
      </c>
      <c r="K91" s="5" t="str">
        <f t="shared" si="14"/>
        <v>中間60%</v>
      </c>
    </row>
    <row r="92" spans="1:11">
      <c r="A92" s="5">
        <v>1930</v>
      </c>
      <c r="B92" s="5" t="s">
        <v>4</v>
      </c>
      <c r="C92" s="5">
        <v>36</v>
      </c>
      <c r="D92" s="5">
        <v>542</v>
      </c>
      <c r="E92" s="5" t="s">
        <v>8</v>
      </c>
      <c r="F92" s="8">
        <f>DATE(2008,1,1)-INDEX(交易編號檔!B:B,MATCH(A92,交易編號檔!C:C,0))</f>
        <v>246</v>
      </c>
      <c r="G92" s="5">
        <f>COUNTIF(交易編號檔!C:C,A92)</f>
        <v>2</v>
      </c>
      <c r="H92" s="10">
        <f>AVERAGEIF(交易編號檔!C:C,A92,交易編號檔!D:D)</f>
        <v>1019</v>
      </c>
      <c r="I92" s="5" t="str">
        <f t="shared" si="12"/>
        <v>後20%</v>
      </c>
      <c r="J92" s="5" t="str">
        <f t="shared" si="13"/>
        <v>後20%</v>
      </c>
      <c r="K92" s="5" t="str">
        <f t="shared" si="14"/>
        <v>中間60%</v>
      </c>
    </row>
    <row r="93" spans="1:11">
      <c r="A93" s="5">
        <v>3794</v>
      </c>
      <c r="B93" s="5" t="s">
        <v>4</v>
      </c>
      <c r="C93" s="5">
        <v>32</v>
      </c>
      <c r="D93" s="5">
        <v>244</v>
      </c>
      <c r="E93" s="5" t="s">
        <v>5</v>
      </c>
      <c r="F93" s="8">
        <f>DATE(2008,1,1)-INDEX(交易編號檔!B:B,MATCH(A93,交易編號檔!C:C,0))</f>
        <v>46</v>
      </c>
      <c r="G93" s="5">
        <f>COUNTIF(交易編號檔!C:C,A93)</f>
        <v>7</v>
      </c>
      <c r="H93" s="10">
        <f>AVERAGEIF(交易編號檔!C:C,A93,交易編號檔!D:D)</f>
        <v>1870.7142857142858</v>
      </c>
      <c r="I93" s="5" t="str">
        <f t="shared" si="12"/>
        <v>中間60%</v>
      </c>
      <c r="J93" s="5" t="str">
        <f t="shared" si="13"/>
        <v>中間60%</v>
      </c>
      <c r="K93" s="5" t="str">
        <f t="shared" si="14"/>
        <v>中間60%</v>
      </c>
    </row>
    <row r="94" spans="1:11">
      <c r="A94" s="5">
        <v>1006</v>
      </c>
      <c r="B94" s="5" t="s">
        <v>6</v>
      </c>
      <c r="C94" s="5">
        <v>49</v>
      </c>
      <c r="D94" s="5">
        <v>333</v>
      </c>
      <c r="E94" s="5" t="s">
        <v>5</v>
      </c>
      <c r="F94" s="8">
        <f>DATE(2008,1,1)-INDEX(交易編號檔!B:B,MATCH(A94,交易編號檔!C:C,0))</f>
        <v>47</v>
      </c>
      <c r="G94" s="5">
        <f>COUNTIF(交易編號檔!C:C,A94)</f>
        <v>18</v>
      </c>
      <c r="H94" s="10">
        <f>AVERAGEIF(交易編號檔!C:C,A94,交易編號檔!D:D)</f>
        <v>3074.9444444444443</v>
      </c>
      <c r="I94" s="5" t="str">
        <f t="shared" si="12"/>
        <v>中間60%</v>
      </c>
      <c r="J94" s="5" t="str">
        <f t="shared" si="13"/>
        <v>前20%</v>
      </c>
      <c r="K94" s="5" t="str">
        <f t="shared" si="14"/>
        <v>中間60%</v>
      </c>
    </row>
    <row r="95" spans="1:11">
      <c r="A95" s="5">
        <v>1944</v>
      </c>
      <c r="B95" s="5" t="s">
        <v>4</v>
      </c>
      <c r="C95" s="5">
        <v>39</v>
      </c>
      <c r="D95" s="5">
        <v>234</v>
      </c>
      <c r="E95" s="5" t="s">
        <v>5</v>
      </c>
      <c r="F95" s="8">
        <f>DATE(2008,1,1)-INDEX(交易編號檔!B:B,MATCH(A95,交易編號檔!C:C,0))</f>
        <v>171</v>
      </c>
      <c r="G95" s="5">
        <f>COUNTIF(交易編號檔!C:C,A95)</f>
        <v>14</v>
      </c>
      <c r="H95" s="10">
        <f>AVERAGEIF(交易編號檔!C:C,A95,交易編號檔!D:D)</f>
        <v>1035.8571428571429</v>
      </c>
      <c r="I95" s="5" t="str">
        <f t="shared" si="12"/>
        <v>後20%</v>
      </c>
      <c r="J95" s="5" t="str">
        <f t="shared" si="13"/>
        <v>前20%</v>
      </c>
      <c r="K95" s="5" t="str">
        <f t="shared" si="14"/>
        <v>中間60%</v>
      </c>
    </row>
    <row r="96" spans="1:11">
      <c r="A96" s="5">
        <v>2747</v>
      </c>
      <c r="B96" s="5" t="s">
        <v>4</v>
      </c>
      <c r="C96" s="5">
        <v>59</v>
      </c>
      <c r="D96" s="5">
        <v>710</v>
      </c>
      <c r="E96" s="5" t="s">
        <v>7</v>
      </c>
      <c r="F96" s="8">
        <f>DATE(2008,1,1)-INDEX(交易編號檔!B:B,MATCH(A96,交易編號檔!C:C,0))</f>
        <v>23</v>
      </c>
      <c r="G96" s="5">
        <f>COUNTIF(交易編號檔!C:C,A96)</f>
        <v>11</v>
      </c>
      <c r="H96" s="10">
        <f>AVERAGEIF(交易編號檔!C:C,A96,交易編號檔!D:D)</f>
        <v>495.54545454545456</v>
      </c>
      <c r="I96" s="5" t="str">
        <f t="shared" si="12"/>
        <v>中間60%</v>
      </c>
      <c r="J96" s="5" t="str">
        <f t="shared" si="13"/>
        <v>中間60%</v>
      </c>
      <c r="K96" s="5" t="str">
        <f t="shared" si="14"/>
        <v>後20%</v>
      </c>
    </row>
    <row r="97" spans="1:11">
      <c r="A97" s="5">
        <v>2549</v>
      </c>
      <c r="B97" s="5" t="s">
        <v>4</v>
      </c>
      <c r="C97" s="5">
        <v>29</v>
      </c>
      <c r="D97" s="5">
        <v>251</v>
      </c>
      <c r="E97" s="5" t="s">
        <v>5</v>
      </c>
      <c r="F97" s="8">
        <f>DATE(2008,1,1)-INDEX(交易編號檔!B:B,MATCH(A97,交易編號檔!C:C,0))</f>
        <v>140</v>
      </c>
      <c r="G97" s="5">
        <f>COUNTIF(交易編號檔!C:C,A97)</f>
        <v>7</v>
      </c>
      <c r="H97" s="10">
        <f>AVERAGEIF(交易編號檔!C:C,A97,交易編號檔!D:D)</f>
        <v>3121.1428571428573</v>
      </c>
      <c r="I97" s="5" t="str">
        <f t="shared" si="12"/>
        <v>中間60%</v>
      </c>
      <c r="J97" s="5" t="str">
        <f t="shared" si="13"/>
        <v>中間60%</v>
      </c>
      <c r="K97" s="5" t="str">
        <f t="shared" si="14"/>
        <v>中間60%</v>
      </c>
    </row>
    <row r="98" spans="1:11">
      <c r="A98" s="5">
        <v>1982</v>
      </c>
      <c r="B98" s="5" t="s">
        <v>6</v>
      </c>
      <c r="C98" s="5">
        <v>39</v>
      </c>
      <c r="D98" s="5">
        <v>235</v>
      </c>
      <c r="E98" s="5" t="s">
        <v>5</v>
      </c>
      <c r="F98" s="8">
        <f>DATE(2008,1,1)-INDEX(交易編號檔!B:B,MATCH(A98,交易編號檔!C:C,0))</f>
        <v>23</v>
      </c>
      <c r="G98" s="5">
        <f>COUNTIF(交易編號檔!C:C,A98)</f>
        <v>23</v>
      </c>
      <c r="H98" s="10">
        <f>AVERAGEIF(交易編號檔!C:C,A98,交易編號檔!D:D)</f>
        <v>4660.95652173913</v>
      </c>
      <c r="I98" s="5" t="str">
        <f t="shared" si="12"/>
        <v>中間60%</v>
      </c>
      <c r="J98" s="5" t="str">
        <f t="shared" si="13"/>
        <v>前20%</v>
      </c>
      <c r="K98" s="5" t="str">
        <f t="shared" si="14"/>
        <v>前20%</v>
      </c>
    </row>
    <row r="99" spans="1:11">
      <c r="A99" s="5">
        <v>1677</v>
      </c>
      <c r="B99" s="5" t="s">
        <v>4</v>
      </c>
      <c r="C99" s="5">
        <v>35</v>
      </c>
      <c r="D99" s="5">
        <v>241</v>
      </c>
      <c r="E99" s="5" t="s">
        <v>5</v>
      </c>
      <c r="F99" s="8">
        <f>DATE(2008,1,1)-INDEX(交易編號檔!B:B,MATCH(A99,交易編號檔!C:C,0))</f>
        <v>46</v>
      </c>
      <c r="G99" s="5">
        <f>COUNTIF(交易編號檔!C:C,A99)</f>
        <v>19</v>
      </c>
      <c r="H99" s="10">
        <f>AVERAGEIF(交易編號檔!C:C,A99,交易編號檔!D:D)</f>
        <v>925.68421052631584</v>
      </c>
      <c r="I99" s="5" t="str">
        <f t="shared" si="12"/>
        <v>中間60%</v>
      </c>
      <c r="J99" s="5" t="str">
        <f t="shared" si="13"/>
        <v>前20%</v>
      </c>
      <c r="K99" s="5" t="str">
        <f t="shared" si="14"/>
        <v>中間60%</v>
      </c>
    </row>
    <row r="100" spans="1:11">
      <c r="A100" s="5">
        <v>7271</v>
      </c>
      <c r="B100" s="5" t="s">
        <v>6</v>
      </c>
      <c r="C100" s="5">
        <v>50</v>
      </c>
      <c r="D100" s="5">
        <v>825</v>
      </c>
      <c r="E100" s="5" t="s">
        <v>7</v>
      </c>
      <c r="F100" s="8">
        <f>DATE(2008,1,1)-INDEX(交易編號檔!B:B,MATCH(A100,交易編號檔!C:C,0))</f>
        <v>172</v>
      </c>
      <c r="G100" s="5">
        <f>COUNTIF(交易編號檔!C:C,A100)</f>
        <v>1</v>
      </c>
      <c r="H100" s="10">
        <f>AVERAGEIF(交易編號檔!C:C,A100,交易編號檔!D:D)</f>
        <v>400</v>
      </c>
      <c r="I100" s="5" t="str">
        <f t="shared" si="12"/>
        <v>後20%</v>
      </c>
      <c r="J100" s="5" t="str">
        <f t="shared" si="13"/>
        <v>後20%</v>
      </c>
      <c r="K100" s="5" t="str">
        <f t="shared" si="14"/>
        <v>後20%</v>
      </c>
    </row>
    <row r="101" spans="1:11">
      <c r="A101" s="5">
        <v>6014</v>
      </c>
      <c r="B101" s="5" t="s">
        <v>6</v>
      </c>
      <c r="C101" s="5">
        <v>55</v>
      </c>
      <c r="D101" s="5">
        <v>436</v>
      </c>
      <c r="E101" s="5" t="s">
        <v>8</v>
      </c>
      <c r="F101" s="8">
        <f>DATE(2008,1,1)-INDEX(交易編號檔!B:B,MATCH(A101,交易編號檔!C:C,0))</f>
        <v>27</v>
      </c>
      <c r="G101" s="5">
        <f>COUNTIF(交易編號檔!C:C,A101)</f>
        <v>7</v>
      </c>
      <c r="H101" s="10">
        <f>AVERAGEIF(交易編號檔!C:C,A101,交易編號檔!D:D)</f>
        <v>829.42857142857144</v>
      </c>
      <c r="I101" s="5" t="str">
        <f t="shared" si="12"/>
        <v>中間60%</v>
      </c>
      <c r="J101" s="5" t="str">
        <f t="shared" si="13"/>
        <v>中間60%</v>
      </c>
      <c r="K101" s="5" t="str">
        <f t="shared" si="14"/>
        <v>中間60%</v>
      </c>
    </row>
    <row r="102" spans="1:11">
      <c r="A102" s="5">
        <v>332</v>
      </c>
      <c r="B102" s="5" t="s">
        <v>4</v>
      </c>
      <c r="C102" s="5">
        <v>29</v>
      </c>
      <c r="D102" s="5">
        <v>542</v>
      </c>
      <c r="E102" s="5" t="s">
        <v>8</v>
      </c>
      <c r="F102" s="8">
        <f>DATE(2008,1,1)-INDEX(交易編號檔!B:B,MATCH(A102,交易編號檔!C:C,0))</f>
        <v>12</v>
      </c>
      <c r="G102" s="5">
        <f>COUNTIF(交易編號檔!C:C,A102)</f>
        <v>64</v>
      </c>
      <c r="H102" s="10">
        <f>AVERAGEIF(交易編號檔!C:C,A102,交易編號檔!D:D)</f>
        <v>6639.140625</v>
      </c>
      <c r="I102" s="5" t="str">
        <f t="shared" si="12"/>
        <v>前20%</v>
      </c>
      <c r="J102" s="5" t="str">
        <f t="shared" si="13"/>
        <v>前20%</v>
      </c>
      <c r="K102" s="5" t="str">
        <f t="shared" si="14"/>
        <v>前20%</v>
      </c>
    </row>
    <row r="103" spans="1:11">
      <c r="A103" s="5">
        <v>3482</v>
      </c>
      <c r="B103" s="5" t="s">
        <v>4</v>
      </c>
      <c r="C103" s="5">
        <v>34</v>
      </c>
      <c r="D103" s="5">
        <v>251</v>
      </c>
      <c r="E103" s="5" t="s">
        <v>5</v>
      </c>
      <c r="F103" s="8">
        <f>DATE(2008,1,1)-INDEX(交易編號檔!B:B,MATCH(A103,交易編號檔!C:C,0))</f>
        <v>53</v>
      </c>
      <c r="G103" s="5">
        <f>COUNTIF(交易編號檔!C:C,A103)</f>
        <v>8</v>
      </c>
      <c r="H103" s="10">
        <f>AVERAGEIF(交易編號檔!C:C,A103,交易編號檔!D:D)</f>
        <v>4946</v>
      </c>
      <c r="I103" s="5" t="str">
        <f t="shared" si="12"/>
        <v>中間60%</v>
      </c>
      <c r="J103" s="5" t="str">
        <f t="shared" si="13"/>
        <v>中間60%</v>
      </c>
      <c r="K103" s="5" t="str">
        <f t="shared" si="14"/>
        <v>前20%</v>
      </c>
    </row>
    <row r="104" spans="1:11">
      <c r="A104" s="5">
        <v>6189</v>
      </c>
      <c r="B104" s="5" t="s">
        <v>4</v>
      </c>
      <c r="C104" s="5">
        <v>31</v>
      </c>
      <c r="D104" s="5">
        <v>242</v>
      </c>
      <c r="E104" s="5" t="s">
        <v>5</v>
      </c>
      <c r="F104" s="8">
        <f>DATE(2008,1,1)-INDEX(交易編號檔!B:B,MATCH(A104,交易編號檔!C:C,0))</f>
        <v>31</v>
      </c>
      <c r="G104" s="5">
        <f>COUNTIF(交易編號檔!C:C,A104)</f>
        <v>5</v>
      </c>
      <c r="H104" s="10">
        <f>AVERAGEIF(交易編號檔!C:C,A104,交易編號檔!D:D)</f>
        <v>604.79999999999995</v>
      </c>
      <c r="I104" s="5" t="str">
        <f t="shared" si="12"/>
        <v>中間60%</v>
      </c>
      <c r="J104" s="5" t="str">
        <f t="shared" si="13"/>
        <v>中間60%</v>
      </c>
      <c r="K104" s="5" t="str">
        <f t="shared" si="14"/>
        <v>後20%</v>
      </c>
    </row>
    <row r="105" spans="1:11">
      <c r="A105" s="5">
        <v>6378</v>
      </c>
      <c r="B105" s="5" t="s">
        <v>4</v>
      </c>
      <c r="C105" s="5">
        <v>56</v>
      </c>
      <c r="D105" s="5">
        <v>204</v>
      </c>
      <c r="E105" s="5" t="s">
        <v>5</v>
      </c>
      <c r="F105" s="8">
        <f>DATE(2008,1,1)-INDEX(交易編號檔!B:B,MATCH(A105,交易編號檔!C:C,0))</f>
        <v>149</v>
      </c>
      <c r="G105" s="5">
        <f>COUNTIF(交易編號檔!C:C,A105)</f>
        <v>2</v>
      </c>
      <c r="H105" s="10">
        <f>AVERAGEIF(交易編號檔!C:C,A105,交易編號檔!D:D)</f>
        <v>1945</v>
      </c>
      <c r="I105" s="5" t="str">
        <f t="shared" si="12"/>
        <v>中間60%</v>
      </c>
      <c r="J105" s="5" t="str">
        <f t="shared" si="13"/>
        <v>後20%</v>
      </c>
      <c r="K105" s="5" t="str">
        <f t="shared" si="14"/>
        <v>中間60%</v>
      </c>
    </row>
    <row r="106" spans="1:11">
      <c r="A106" s="5">
        <v>8006</v>
      </c>
      <c r="B106" s="5" t="s">
        <v>6</v>
      </c>
      <c r="C106" s="5">
        <v>51</v>
      </c>
      <c r="D106" s="5">
        <v>423</v>
      </c>
      <c r="E106" s="5" t="s">
        <v>8</v>
      </c>
      <c r="F106" s="8">
        <f>DATE(2008,1,1)-INDEX(交易編號檔!B:B,MATCH(A106,交易編號檔!C:C,0))</f>
        <v>44</v>
      </c>
      <c r="G106" s="5">
        <f>COUNTIF(交易編號檔!C:C,A106)</f>
        <v>1</v>
      </c>
      <c r="H106" s="10">
        <f>AVERAGEIF(交易編號檔!C:C,A106,交易編號檔!D:D)</f>
        <v>400</v>
      </c>
      <c r="I106" s="5" t="str">
        <f t="shared" si="12"/>
        <v>中間60%</v>
      </c>
      <c r="J106" s="5" t="str">
        <f t="shared" si="13"/>
        <v>後20%</v>
      </c>
      <c r="K106" s="5" t="str">
        <f t="shared" si="14"/>
        <v>後20%</v>
      </c>
    </row>
    <row r="107" spans="1:11">
      <c r="A107" s="5">
        <v>7005</v>
      </c>
      <c r="B107" s="5" t="s">
        <v>4</v>
      </c>
      <c r="C107" s="5">
        <v>55</v>
      </c>
      <c r="D107" s="5">
        <v>220</v>
      </c>
      <c r="E107" s="5" t="s">
        <v>5</v>
      </c>
      <c r="F107" s="8">
        <f>DATE(2008,1,1)-INDEX(交易編號檔!B:B,MATCH(A107,交易編號檔!C:C,0))</f>
        <v>36</v>
      </c>
      <c r="G107" s="5">
        <f>COUNTIF(交易編號檔!C:C,A107)</f>
        <v>5</v>
      </c>
      <c r="H107" s="10">
        <f>AVERAGEIF(交易編號檔!C:C,A107,交易編號檔!D:D)</f>
        <v>1911.2</v>
      </c>
      <c r="I107" s="5" t="str">
        <f t="shared" si="12"/>
        <v>中間60%</v>
      </c>
      <c r="J107" s="5" t="str">
        <f t="shared" si="13"/>
        <v>中間60%</v>
      </c>
      <c r="K107" s="5" t="str">
        <f t="shared" si="14"/>
        <v>中間60%</v>
      </c>
    </row>
    <row r="108" spans="1:11">
      <c r="A108" s="5">
        <v>4515</v>
      </c>
      <c r="B108" s="5" t="s">
        <v>4</v>
      </c>
      <c r="C108" s="5">
        <v>46</v>
      </c>
      <c r="D108" s="5">
        <v>710</v>
      </c>
      <c r="E108" s="5" t="s">
        <v>7</v>
      </c>
      <c r="F108" s="8">
        <f>DATE(2008,1,1)-INDEX(交易編號檔!B:B,MATCH(A108,交易編號檔!C:C,0))</f>
        <v>170</v>
      </c>
      <c r="G108" s="5">
        <f>COUNTIF(交易編號檔!C:C,A108)</f>
        <v>9</v>
      </c>
      <c r="H108" s="10">
        <f>AVERAGEIF(交易編號檔!C:C,A108,交易編號檔!D:D)</f>
        <v>3930.8888888888887</v>
      </c>
      <c r="I108" s="5" t="str">
        <f t="shared" si="12"/>
        <v>後20%</v>
      </c>
      <c r="J108" s="5" t="str">
        <f t="shared" si="13"/>
        <v>中間60%</v>
      </c>
      <c r="K108" s="5" t="str">
        <f t="shared" si="14"/>
        <v>前20%</v>
      </c>
    </row>
    <row r="109" spans="1:11">
      <c r="A109" s="5">
        <v>4745</v>
      </c>
      <c r="B109" s="5" t="s">
        <v>4</v>
      </c>
      <c r="C109" s="5">
        <v>96</v>
      </c>
      <c r="D109" s="5">
        <v>500</v>
      </c>
      <c r="E109" s="5" t="s">
        <v>8</v>
      </c>
      <c r="F109" s="8">
        <f>DATE(2008,1,1)-INDEX(交易編號檔!B:B,MATCH(A109,交易編號檔!C:C,0))</f>
        <v>7</v>
      </c>
      <c r="G109" s="5">
        <f>COUNTIF(交易編號檔!C:C,A109)</f>
        <v>5</v>
      </c>
      <c r="H109" s="10">
        <f>AVERAGEIF(交易編號檔!C:C,A109,交易編號檔!D:D)</f>
        <v>517.79999999999995</v>
      </c>
      <c r="I109" s="5" t="str">
        <f t="shared" si="12"/>
        <v>前20%</v>
      </c>
      <c r="J109" s="5" t="str">
        <f t="shared" si="13"/>
        <v>中間60%</v>
      </c>
      <c r="K109" s="5" t="str">
        <f t="shared" si="14"/>
        <v>後20%</v>
      </c>
    </row>
    <row r="110" spans="1:11">
      <c r="A110" s="5">
        <v>2377</v>
      </c>
      <c r="B110" s="5" t="s">
        <v>4</v>
      </c>
      <c r="C110" s="5">
        <v>31</v>
      </c>
      <c r="D110" s="5">
        <v>726</v>
      </c>
      <c r="E110" s="5" t="s">
        <v>7</v>
      </c>
      <c r="F110" s="8">
        <f>DATE(2008,1,1)-INDEX(交易編號檔!B:B,MATCH(A110,交易編號檔!C:C,0))</f>
        <v>44</v>
      </c>
      <c r="G110" s="5">
        <f>COUNTIF(交易編號檔!C:C,A110)</f>
        <v>3</v>
      </c>
      <c r="H110" s="10">
        <f>AVERAGEIF(交易編號檔!C:C,A110,交易編號檔!D:D)</f>
        <v>3595.3333333333335</v>
      </c>
      <c r="I110" s="5" t="str">
        <f t="shared" si="12"/>
        <v>中間60%</v>
      </c>
      <c r="J110" s="5" t="str">
        <f t="shared" si="13"/>
        <v>中間60%</v>
      </c>
      <c r="K110" s="5" t="str">
        <f t="shared" si="14"/>
        <v>前20%</v>
      </c>
    </row>
    <row r="111" spans="1:11">
      <c r="A111" s="5">
        <v>7042</v>
      </c>
      <c r="B111" s="5" t="s">
        <v>6</v>
      </c>
      <c r="C111" s="5">
        <v>35</v>
      </c>
      <c r="D111" s="5">
        <v>220</v>
      </c>
      <c r="E111" s="5" t="s">
        <v>5</v>
      </c>
      <c r="F111" s="8">
        <f>DATE(2008,1,1)-INDEX(交易編號檔!B:B,MATCH(A111,交易編號檔!C:C,0))</f>
        <v>194</v>
      </c>
      <c r="G111" s="5">
        <f>COUNTIF(交易編號檔!C:C,A111)</f>
        <v>1</v>
      </c>
      <c r="H111" s="10">
        <f>AVERAGEIF(交易編號檔!C:C,A111,交易編號檔!D:D)</f>
        <v>400</v>
      </c>
      <c r="I111" s="5" t="str">
        <f t="shared" si="12"/>
        <v>後20%</v>
      </c>
      <c r="J111" s="5" t="str">
        <f t="shared" si="13"/>
        <v>後20%</v>
      </c>
      <c r="K111" s="5" t="str">
        <f t="shared" si="14"/>
        <v>後20%</v>
      </c>
    </row>
    <row r="112" spans="1:11">
      <c r="A112" s="5">
        <v>2030</v>
      </c>
      <c r="B112" s="5" t="s">
        <v>4</v>
      </c>
      <c r="C112" s="5">
        <v>40</v>
      </c>
      <c r="D112" s="5">
        <v>732</v>
      </c>
      <c r="E112" s="5" t="s">
        <v>7</v>
      </c>
      <c r="F112" s="8">
        <f>DATE(2008,1,1)-INDEX(交易編號檔!B:B,MATCH(A112,交易編號檔!C:C,0))</f>
        <v>9</v>
      </c>
      <c r="G112" s="5">
        <f>COUNTIF(交易編號檔!C:C,A112)</f>
        <v>9</v>
      </c>
      <c r="H112" s="10">
        <f>AVERAGEIF(交易編號檔!C:C,A112,交易編號檔!D:D)</f>
        <v>852.11111111111109</v>
      </c>
      <c r="I112" s="5" t="str">
        <f t="shared" si="12"/>
        <v>前20%</v>
      </c>
      <c r="J112" s="5" t="str">
        <f t="shared" si="13"/>
        <v>中間60%</v>
      </c>
      <c r="K112" s="5" t="str">
        <f t="shared" si="14"/>
        <v>中間60%</v>
      </c>
    </row>
    <row r="113" spans="1:11">
      <c r="A113" s="5">
        <v>4785</v>
      </c>
      <c r="B113" s="5" t="s">
        <v>4</v>
      </c>
      <c r="C113" s="5">
        <v>53</v>
      </c>
      <c r="D113" s="5">
        <v>251</v>
      </c>
      <c r="E113" s="5" t="s">
        <v>5</v>
      </c>
      <c r="F113" s="8">
        <f>DATE(2008,1,1)-INDEX(交易編號檔!B:B,MATCH(A113,交易編號檔!C:C,0))</f>
        <v>12</v>
      </c>
      <c r="G113" s="5">
        <f>COUNTIF(交易編號檔!C:C,A113)</f>
        <v>10</v>
      </c>
      <c r="H113" s="10">
        <f>AVERAGEIF(交易編號檔!C:C,A113,交易編號檔!D:D)</f>
        <v>9241.6</v>
      </c>
      <c r="I113" s="5" t="str">
        <f t="shared" si="12"/>
        <v>前20%</v>
      </c>
      <c r="J113" s="5" t="str">
        <f t="shared" si="13"/>
        <v>中間60%</v>
      </c>
      <c r="K113" s="5" t="str">
        <f t="shared" si="14"/>
        <v>前20%</v>
      </c>
    </row>
    <row r="114" spans="1:11">
      <c r="A114" s="5">
        <v>5351</v>
      </c>
      <c r="B114" s="5" t="s">
        <v>6</v>
      </c>
      <c r="C114" s="5">
        <v>38</v>
      </c>
      <c r="D114" s="5">
        <v>326</v>
      </c>
      <c r="E114" s="5" t="s">
        <v>5</v>
      </c>
      <c r="F114" s="8">
        <f>DATE(2008,1,1)-INDEX(交易編號檔!B:B,MATCH(A114,交易編號檔!C:C,0))</f>
        <v>235</v>
      </c>
      <c r="G114" s="5">
        <f>COUNTIF(交易編號檔!C:C,A114)</f>
        <v>2</v>
      </c>
      <c r="H114" s="10">
        <f>AVERAGEIF(交易編號檔!C:C,A114,交易編號檔!D:D)</f>
        <v>657.5</v>
      </c>
      <c r="I114" s="5" t="str">
        <f t="shared" si="12"/>
        <v>後20%</v>
      </c>
      <c r="J114" s="5" t="str">
        <f t="shared" si="13"/>
        <v>後20%</v>
      </c>
      <c r="K114" s="5" t="str">
        <f t="shared" si="14"/>
        <v>後20%</v>
      </c>
    </row>
    <row r="115" spans="1:11">
      <c r="A115" s="5">
        <v>3429</v>
      </c>
      <c r="B115" s="5" t="s">
        <v>4</v>
      </c>
      <c r="C115" s="5">
        <v>34</v>
      </c>
      <c r="D115" s="5">
        <v>406</v>
      </c>
      <c r="E115" s="5" t="s">
        <v>8</v>
      </c>
      <c r="F115" s="8">
        <f>DATE(2008,1,1)-INDEX(交易編號檔!B:B,MATCH(A115,交易編號檔!C:C,0))</f>
        <v>32</v>
      </c>
      <c r="G115" s="5">
        <f>COUNTIF(交易編號檔!C:C,A115)</f>
        <v>12</v>
      </c>
      <c r="H115" s="10">
        <f>AVERAGEIF(交易編號檔!C:C,A115,交易編號檔!D:D)</f>
        <v>1612.25</v>
      </c>
      <c r="I115" s="5" t="str">
        <f t="shared" si="12"/>
        <v>中間60%</v>
      </c>
      <c r="J115" s="5" t="str">
        <f t="shared" si="13"/>
        <v>前20%</v>
      </c>
      <c r="K115" s="5" t="str">
        <f t="shared" si="14"/>
        <v>中間60%</v>
      </c>
    </row>
    <row r="116" spans="1:11">
      <c r="A116" s="5">
        <v>3827</v>
      </c>
      <c r="B116" s="5" t="s">
        <v>4</v>
      </c>
      <c r="C116" s="5">
        <v>54</v>
      </c>
      <c r="D116" s="5">
        <v>234</v>
      </c>
      <c r="E116" s="5" t="s">
        <v>5</v>
      </c>
      <c r="F116" s="8">
        <f>DATE(2008,1,1)-INDEX(交易編號檔!B:B,MATCH(A116,交易編號檔!C:C,0))</f>
        <v>44</v>
      </c>
      <c r="G116" s="5">
        <f>COUNTIF(交易編號檔!C:C,A116)</f>
        <v>15</v>
      </c>
      <c r="H116" s="10">
        <f>AVERAGEIF(交易編號檔!C:C,A116,交易編號檔!D:D)</f>
        <v>1349.0666666666666</v>
      </c>
      <c r="I116" s="5" t="str">
        <f t="shared" si="12"/>
        <v>中間60%</v>
      </c>
      <c r="J116" s="5" t="str">
        <f t="shared" si="13"/>
        <v>前20%</v>
      </c>
      <c r="K116" s="5" t="str">
        <f t="shared" si="14"/>
        <v>中間60%</v>
      </c>
    </row>
    <row r="117" spans="1:11">
      <c r="A117" s="5">
        <v>338</v>
      </c>
      <c r="B117" s="5" t="s">
        <v>4</v>
      </c>
      <c r="C117" s="5">
        <v>58</v>
      </c>
      <c r="D117" s="5">
        <v>925</v>
      </c>
      <c r="E117" s="5" t="s">
        <v>7</v>
      </c>
      <c r="F117" s="8">
        <f>DATE(2008,1,1)-INDEX(交易編號檔!B:B,MATCH(A117,交易編號檔!C:C,0))</f>
        <v>240</v>
      </c>
      <c r="G117" s="5">
        <f>COUNTIF(交易編號檔!C:C,A117)</f>
        <v>6</v>
      </c>
      <c r="H117" s="10">
        <f>AVERAGEIF(交易編號檔!C:C,A117,交易編號檔!D:D)</f>
        <v>4075.3333333333335</v>
      </c>
      <c r="I117" s="5" t="str">
        <f t="shared" si="12"/>
        <v>後20%</v>
      </c>
      <c r="J117" s="5" t="str">
        <f t="shared" si="13"/>
        <v>中間60%</v>
      </c>
      <c r="K117" s="5" t="str">
        <f t="shared" si="14"/>
        <v>前20%</v>
      </c>
    </row>
    <row r="118" spans="1:11">
      <c r="A118" s="5">
        <v>7665</v>
      </c>
      <c r="B118" s="5" t="s">
        <v>6</v>
      </c>
      <c r="C118" s="5">
        <v>31</v>
      </c>
      <c r="D118" s="5">
        <v>411</v>
      </c>
      <c r="E118" s="5" t="s">
        <v>8</v>
      </c>
      <c r="F118" s="8">
        <f>DATE(2008,1,1)-INDEX(交易編號檔!B:B,MATCH(A118,交易編號檔!C:C,0))</f>
        <v>3</v>
      </c>
      <c r="G118" s="5">
        <f>COUNTIF(交易編號檔!C:C,A118)</f>
        <v>3</v>
      </c>
      <c r="H118" s="10">
        <f>AVERAGEIF(交易編號檔!C:C,A118,交易編號檔!D:D)</f>
        <v>369.66666666666669</v>
      </c>
      <c r="I118" s="5" t="str">
        <f t="shared" si="12"/>
        <v>前20%</v>
      </c>
      <c r="J118" s="5" t="str">
        <f t="shared" si="13"/>
        <v>中間60%</v>
      </c>
      <c r="K118" s="5" t="str">
        <f t="shared" si="14"/>
        <v>後20%</v>
      </c>
    </row>
    <row r="119" spans="1:11">
      <c r="A119" s="5">
        <v>2843</v>
      </c>
      <c r="B119" s="5" t="s">
        <v>4</v>
      </c>
      <c r="C119" s="5">
        <v>58</v>
      </c>
      <c r="D119" s="5">
        <v>243</v>
      </c>
      <c r="E119" s="5" t="s">
        <v>5</v>
      </c>
      <c r="F119" s="8">
        <f>DATE(2008,1,1)-INDEX(交易編號檔!B:B,MATCH(A119,交易編號檔!C:C,0))</f>
        <v>53</v>
      </c>
      <c r="G119" s="5">
        <f>COUNTIF(交易編號檔!C:C,A119)</f>
        <v>8</v>
      </c>
      <c r="H119" s="10">
        <f>AVERAGEIF(交易編號檔!C:C,A119,交易編號檔!D:D)</f>
        <v>1611.75</v>
      </c>
      <c r="I119" s="5" t="str">
        <f t="shared" si="12"/>
        <v>中間60%</v>
      </c>
      <c r="J119" s="5" t="str">
        <f t="shared" si="13"/>
        <v>中間60%</v>
      </c>
      <c r="K119" s="5" t="str">
        <f t="shared" si="14"/>
        <v>中間60%</v>
      </c>
    </row>
    <row r="120" spans="1:11">
      <c r="A120" s="5">
        <v>7794</v>
      </c>
      <c r="B120" s="5" t="s">
        <v>6</v>
      </c>
      <c r="C120" s="5">
        <v>24</v>
      </c>
      <c r="D120" s="5">
        <v>241</v>
      </c>
      <c r="E120" s="5" t="s">
        <v>5</v>
      </c>
      <c r="F120" s="8">
        <f>DATE(2008,1,1)-INDEX(交易編號檔!B:B,MATCH(A120,交易編號檔!C:C,0))</f>
        <v>45</v>
      </c>
      <c r="G120" s="5">
        <f>COUNTIF(交易編號檔!C:C,A120)</f>
        <v>2</v>
      </c>
      <c r="H120" s="10">
        <f>AVERAGEIF(交易編號檔!C:C,A120,交易編號檔!D:D)</f>
        <v>3039.5</v>
      </c>
      <c r="I120" s="5" t="str">
        <f t="shared" si="12"/>
        <v>中間60%</v>
      </c>
      <c r="J120" s="5" t="str">
        <f t="shared" si="13"/>
        <v>後20%</v>
      </c>
      <c r="K120" s="5" t="str">
        <f t="shared" si="14"/>
        <v>中間60%</v>
      </c>
    </row>
    <row r="121" spans="1:11">
      <c r="A121" s="5">
        <v>8192</v>
      </c>
      <c r="B121" s="5" t="s">
        <v>6</v>
      </c>
      <c r="C121" s="5">
        <v>38</v>
      </c>
      <c r="D121" s="5">
        <v>407</v>
      </c>
      <c r="E121" s="5" t="s">
        <v>8</v>
      </c>
      <c r="F121" s="8">
        <f>DATE(2008,1,1)-INDEX(交易編號檔!B:B,MATCH(A121,交易編號檔!C:C,0))</f>
        <v>4</v>
      </c>
      <c r="G121" s="5">
        <f>COUNTIF(交易編號檔!C:C,A121)</f>
        <v>1</v>
      </c>
      <c r="H121" s="10">
        <f>AVERAGEIF(交易編號檔!C:C,A121,交易編號檔!D:D)</f>
        <v>3332</v>
      </c>
      <c r="I121" s="5" t="str">
        <f t="shared" si="12"/>
        <v>前20%</v>
      </c>
      <c r="J121" s="5" t="str">
        <f t="shared" si="13"/>
        <v>後20%</v>
      </c>
      <c r="K121" s="5" t="str">
        <f t="shared" si="14"/>
        <v>中間60%</v>
      </c>
    </row>
    <row r="122" spans="1:11">
      <c r="A122" s="5">
        <v>6680</v>
      </c>
      <c r="B122" s="5" t="s">
        <v>6</v>
      </c>
      <c r="C122" s="5">
        <v>27</v>
      </c>
      <c r="D122" s="5">
        <v>302</v>
      </c>
      <c r="E122" s="5" t="s">
        <v>5</v>
      </c>
      <c r="F122" s="8">
        <f>DATE(2008,1,1)-INDEX(交易編號檔!B:B,MATCH(A122,交易編號檔!C:C,0))</f>
        <v>177</v>
      </c>
      <c r="G122" s="5">
        <f>COUNTIF(交易編號檔!C:C,A122)</f>
        <v>2</v>
      </c>
      <c r="H122" s="10">
        <f>AVERAGEIF(交易編號檔!C:C,A122,交易編號檔!D:D)</f>
        <v>2222.5</v>
      </c>
      <c r="I122" s="5" t="str">
        <f t="shared" si="12"/>
        <v>後20%</v>
      </c>
      <c r="J122" s="5" t="str">
        <f t="shared" si="13"/>
        <v>後20%</v>
      </c>
      <c r="K122" s="5" t="str">
        <f t="shared" si="14"/>
        <v>中間60%</v>
      </c>
    </row>
    <row r="123" spans="1:11">
      <c r="A123" s="5">
        <v>5899</v>
      </c>
      <c r="B123" s="5" t="s">
        <v>4</v>
      </c>
      <c r="C123" s="5">
        <v>53</v>
      </c>
      <c r="D123" s="5">
        <v>106</v>
      </c>
      <c r="E123" s="5" t="s">
        <v>5</v>
      </c>
      <c r="F123" s="8">
        <f>DATE(2008,1,1)-INDEX(交易編號檔!B:B,MATCH(A123,交易編號檔!C:C,0))</f>
        <v>23</v>
      </c>
      <c r="G123" s="5">
        <f>COUNTIF(交易編號檔!C:C,A123)</f>
        <v>3</v>
      </c>
      <c r="H123" s="10">
        <f>AVERAGEIF(交易編號檔!C:C,A123,交易編號檔!D:D)</f>
        <v>2592.6666666666665</v>
      </c>
      <c r="I123" s="5" t="str">
        <f t="shared" si="12"/>
        <v>中間60%</v>
      </c>
      <c r="J123" s="5" t="str">
        <f t="shared" si="13"/>
        <v>中間60%</v>
      </c>
      <c r="K123" s="5" t="str">
        <f t="shared" si="14"/>
        <v>中間60%</v>
      </c>
    </row>
    <row r="124" spans="1:11">
      <c r="A124" s="5">
        <v>5764</v>
      </c>
      <c r="B124" s="5" t="s">
        <v>4</v>
      </c>
      <c r="C124" s="5">
        <v>33</v>
      </c>
      <c r="D124" s="5">
        <v>116</v>
      </c>
      <c r="E124" s="5" t="s">
        <v>5</v>
      </c>
      <c r="F124" s="8">
        <f>DATE(2008,1,1)-INDEX(交易編號檔!B:B,MATCH(A124,交易編號檔!C:C,0))</f>
        <v>66</v>
      </c>
      <c r="G124" s="5">
        <f>COUNTIF(交易編號檔!C:C,A124)</f>
        <v>4</v>
      </c>
      <c r="H124" s="10">
        <f>AVERAGEIF(交易編號檔!C:C,A124,交易編號檔!D:D)</f>
        <v>944.75</v>
      </c>
      <c r="I124" s="5" t="str">
        <f t="shared" si="12"/>
        <v>中間60%</v>
      </c>
      <c r="J124" s="5" t="str">
        <f t="shared" si="13"/>
        <v>中間60%</v>
      </c>
      <c r="K124" s="5" t="str">
        <f t="shared" si="14"/>
        <v>中間60%</v>
      </c>
    </row>
    <row r="125" spans="1:11">
      <c r="A125" s="5">
        <v>2956</v>
      </c>
      <c r="B125" s="5" t="s">
        <v>6</v>
      </c>
      <c r="C125" s="5">
        <v>37</v>
      </c>
      <c r="D125" s="5">
        <v>310</v>
      </c>
      <c r="E125" s="5" t="s">
        <v>5</v>
      </c>
      <c r="F125" s="8">
        <f>DATE(2008,1,1)-INDEX(交易編號檔!B:B,MATCH(A125,交易編號檔!C:C,0))</f>
        <v>94</v>
      </c>
      <c r="G125" s="5">
        <f>COUNTIF(交易編號檔!C:C,A125)</f>
        <v>15</v>
      </c>
      <c r="H125" s="10">
        <f>AVERAGEIF(交易編號檔!C:C,A125,交易編號檔!D:D)</f>
        <v>3754.6</v>
      </c>
      <c r="I125" s="5" t="str">
        <f t="shared" si="12"/>
        <v>中間60%</v>
      </c>
      <c r="J125" s="5" t="str">
        <f t="shared" si="13"/>
        <v>前20%</v>
      </c>
      <c r="K125" s="5" t="str">
        <f t="shared" si="14"/>
        <v>前20%</v>
      </c>
    </row>
    <row r="126" spans="1:11">
      <c r="A126" s="5">
        <v>2393</v>
      </c>
      <c r="B126" s="5" t="s">
        <v>6</v>
      </c>
      <c r="C126" s="5">
        <v>42</v>
      </c>
      <c r="D126" s="5">
        <v>414</v>
      </c>
      <c r="E126" s="5" t="s">
        <v>8</v>
      </c>
      <c r="F126" s="8">
        <f>DATE(2008,1,1)-INDEX(交易編號檔!B:B,MATCH(A126,交易編號檔!C:C,0))</f>
        <v>43</v>
      </c>
      <c r="G126" s="5">
        <f>COUNTIF(交易編號檔!C:C,A126)</f>
        <v>11</v>
      </c>
      <c r="H126" s="10">
        <f>AVERAGEIF(交易編號檔!C:C,A126,交易編號檔!D:D)</f>
        <v>3129.818181818182</v>
      </c>
      <c r="I126" s="5" t="str">
        <f t="shared" si="12"/>
        <v>中間60%</v>
      </c>
      <c r="J126" s="5" t="str">
        <f t="shared" si="13"/>
        <v>中間60%</v>
      </c>
      <c r="K126" s="5" t="str">
        <f t="shared" si="14"/>
        <v>中間60%</v>
      </c>
    </row>
    <row r="127" spans="1:11">
      <c r="A127" s="5">
        <v>3133</v>
      </c>
      <c r="B127" s="5" t="s">
        <v>4</v>
      </c>
      <c r="C127" s="5">
        <v>39</v>
      </c>
      <c r="D127" s="5">
        <v>830</v>
      </c>
      <c r="E127" s="5" t="s">
        <v>7</v>
      </c>
      <c r="F127" s="8">
        <f>DATE(2008,1,1)-INDEX(交易編號檔!B:B,MATCH(A127,交易編號檔!C:C,0))</f>
        <v>6</v>
      </c>
      <c r="G127" s="5">
        <f>COUNTIF(交易編號檔!C:C,A127)</f>
        <v>5</v>
      </c>
      <c r="H127" s="10">
        <f>AVERAGEIF(交易編號檔!C:C,A127,交易編號檔!D:D)</f>
        <v>3109.6</v>
      </c>
      <c r="I127" s="5" t="str">
        <f t="shared" si="12"/>
        <v>前20%</v>
      </c>
      <c r="J127" s="5" t="str">
        <f t="shared" si="13"/>
        <v>中間60%</v>
      </c>
      <c r="K127" s="5" t="str">
        <f t="shared" si="14"/>
        <v>中間60%</v>
      </c>
    </row>
    <row r="128" spans="1:11">
      <c r="A128" s="5">
        <v>7724</v>
      </c>
      <c r="B128" s="5" t="s">
        <v>4</v>
      </c>
      <c r="C128" s="5">
        <v>86</v>
      </c>
      <c r="D128" s="5">
        <v>234</v>
      </c>
      <c r="E128" s="5" t="s">
        <v>5</v>
      </c>
      <c r="F128" s="8">
        <f>DATE(2008,1,1)-INDEX(交易編號檔!B:B,MATCH(A128,交易編號檔!C:C,0))</f>
        <v>109</v>
      </c>
      <c r="G128" s="5">
        <f>COUNTIF(交易編號檔!C:C,A128)</f>
        <v>1</v>
      </c>
      <c r="H128" s="10">
        <f>AVERAGEIF(交易編號檔!C:C,A128,交易編號檔!D:D)</f>
        <v>400</v>
      </c>
      <c r="I128" s="5" t="str">
        <f t="shared" si="12"/>
        <v>中間60%</v>
      </c>
      <c r="J128" s="5" t="str">
        <f t="shared" si="13"/>
        <v>後20%</v>
      </c>
      <c r="K128" s="5" t="str">
        <f t="shared" si="14"/>
        <v>後20%</v>
      </c>
    </row>
    <row r="129" spans="1:11">
      <c r="A129" s="5">
        <v>527</v>
      </c>
      <c r="B129" s="5" t="s">
        <v>4</v>
      </c>
      <c r="C129" s="5">
        <v>56</v>
      </c>
      <c r="D129" s="5">
        <v>104</v>
      </c>
      <c r="E129" s="5" t="s">
        <v>5</v>
      </c>
      <c r="F129" s="8">
        <f>DATE(2008,1,1)-INDEX(交易編號檔!B:B,MATCH(A129,交易編號檔!C:C,0))</f>
        <v>514</v>
      </c>
      <c r="G129" s="5">
        <f>COUNTIF(交易編號檔!C:C,A129)</f>
        <v>5</v>
      </c>
      <c r="H129" s="10">
        <f>AVERAGEIF(交易編號檔!C:C,A129,交易編號檔!D:D)</f>
        <v>1748.2</v>
      </c>
      <c r="I129" s="5" t="str">
        <f t="shared" si="12"/>
        <v>後20%</v>
      </c>
      <c r="J129" s="5" t="str">
        <f t="shared" si="13"/>
        <v>中間60%</v>
      </c>
      <c r="K129" s="5" t="str">
        <f t="shared" si="14"/>
        <v>中間60%</v>
      </c>
    </row>
    <row r="130" spans="1:11">
      <c r="A130" s="5">
        <v>5690</v>
      </c>
      <c r="B130" s="5" t="s">
        <v>6</v>
      </c>
      <c r="C130" s="5">
        <v>26</v>
      </c>
      <c r="D130" s="5">
        <v>241</v>
      </c>
      <c r="E130" s="5" t="s">
        <v>5</v>
      </c>
      <c r="F130" s="8">
        <f>DATE(2008,1,1)-INDEX(交易編號檔!B:B,MATCH(A130,交易編號檔!C:C,0))</f>
        <v>371</v>
      </c>
      <c r="G130" s="5">
        <f>COUNTIF(交易編號檔!C:C,A130)</f>
        <v>2</v>
      </c>
      <c r="H130" s="10">
        <f>AVERAGEIF(交易編號檔!C:C,A130,交易編號檔!D:D)</f>
        <v>1715.5</v>
      </c>
      <c r="I130" s="5" t="str">
        <f t="shared" si="12"/>
        <v>後20%</v>
      </c>
      <c r="J130" s="5" t="str">
        <f t="shared" si="13"/>
        <v>後20%</v>
      </c>
      <c r="K130" s="5" t="str">
        <f t="shared" si="14"/>
        <v>中間60%</v>
      </c>
    </row>
    <row r="131" spans="1:11">
      <c r="A131" s="5">
        <v>4825</v>
      </c>
      <c r="B131" s="5" t="s">
        <v>4</v>
      </c>
      <c r="C131" s="5">
        <v>54</v>
      </c>
      <c r="D131" s="5">
        <v>802</v>
      </c>
      <c r="E131" s="5" t="s">
        <v>7</v>
      </c>
      <c r="F131" s="8">
        <f>DATE(2008,1,1)-INDEX(交易編號檔!B:B,MATCH(A131,交易編號檔!C:C,0))</f>
        <v>46</v>
      </c>
      <c r="G131" s="5">
        <f>COUNTIF(交易編號檔!C:C,A131)</f>
        <v>4</v>
      </c>
      <c r="H131" s="10">
        <f>AVERAGEIF(交易編號檔!C:C,A131,交易編號檔!D:D)</f>
        <v>1061.5</v>
      </c>
      <c r="I131" s="5" t="str">
        <f t="shared" ref="I131:I194" si="15">_xlfn.IFS(RANK(F131,F:F,1)&lt;=40,"前20%",RANK(F131,F:F,1)&lt;=160,"中間60%",RANK(F131,F:F,1)&lt;=200,"後20%")</f>
        <v>中間60%</v>
      </c>
      <c r="J131" s="5" t="str">
        <f t="shared" ref="J131:J194" si="16">_xlfn.IFS(RANK(G131,G:G,0)&lt;=38,"前20%",RANK(G131,G:G,0)&lt;=140,"中間60%",RANK(G131,G:G,0)&lt;=200,"後20%")</f>
        <v>中間60%</v>
      </c>
      <c r="K131" s="5" t="str">
        <f t="shared" ref="K131:K194" si="17">_xlfn.IFS(RANK(H131,H:H,0)&lt;=40,"前20%",RANK(H131,H:H,0)&lt;=160,"中間60%",RANK(H131,H:H,0)&lt;=200,"後20%")</f>
        <v>中間60%</v>
      </c>
    </row>
    <row r="132" spans="1:11">
      <c r="A132" s="5">
        <v>3212</v>
      </c>
      <c r="B132" s="5" t="s">
        <v>6</v>
      </c>
      <c r="C132" s="5">
        <v>32</v>
      </c>
      <c r="D132" s="5">
        <v>700</v>
      </c>
      <c r="E132" s="5" t="s">
        <v>7</v>
      </c>
      <c r="F132" s="8">
        <f>DATE(2008,1,1)-INDEX(交易編號檔!B:B,MATCH(A132,交易編號檔!C:C,0))</f>
        <v>23</v>
      </c>
      <c r="G132" s="5">
        <f>COUNTIF(交易編號檔!C:C,A132)</f>
        <v>24</v>
      </c>
      <c r="H132" s="10">
        <f>AVERAGEIF(交易編號檔!C:C,A132,交易編號檔!D:D)</f>
        <v>1592.7083333333333</v>
      </c>
      <c r="I132" s="5" t="str">
        <f t="shared" si="15"/>
        <v>中間60%</v>
      </c>
      <c r="J132" s="5" t="str">
        <f t="shared" si="16"/>
        <v>前20%</v>
      </c>
      <c r="K132" s="5" t="str">
        <f t="shared" si="17"/>
        <v>中間60%</v>
      </c>
    </row>
    <row r="133" spans="1:11">
      <c r="A133" s="5">
        <v>977</v>
      </c>
      <c r="B133" s="5" t="s">
        <v>6</v>
      </c>
      <c r="C133" s="5">
        <v>43</v>
      </c>
      <c r="D133" s="5">
        <v>231</v>
      </c>
      <c r="E133" s="5" t="s">
        <v>5</v>
      </c>
      <c r="F133" s="8">
        <f>DATE(2008,1,1)-INDEX(交易編號檔!B:B,MATCH(A133,交易編號檔!C:C,0))</f>
        <v>35</v>
      </c>
      <c r="G133" s="5">
        <f>COUNTIF(交易編號檔!C:C,A133)</f>
        <v>21</v>
      </c>
      <c r="H133" s="10">
        <f>AVERAGEIF(交易編號檔!C:C,A133,交易編號檔!D:D)</f>
        <v>2339.1904761904761</v>
      </c>
      <c r="I133" s="5" t="str">
        <f t="shared" si="15"/>
        <v>中間60%</v>
      </c>
      <c r="J133" s="5" t="str">
        <f t="shared" si="16"/>
        <v>前20%</v>
      </c>
      <c r="K133" s="5" t="str">
        <f t="shared" si="17"/>
        <v>中間60%</v>
      </c>
    </row>
    <row r="134" spans="1:11">
      <c r="A134" s="5">
        <v>6820</v>
      </c>
      <c r="B134" s="5" t="s">
        <v>4</v>
      </c>
      <c r="C134" s="5">
        <v>39</v>
      </c>
      <c r="D134" s="5">
        <v>300</v>
      </c>
      <c r="E134" s="5" t="s">
        <v>5</v>
      </c>
      <c r="F134" s="8">
        <f>DATE(2008,1,1)-INDEX(交易編號檔!B:B,MATCH(A134,交易編號檔!C:C,0))</f>
        <v>30</v>
      </c>
      <c r="G134" s="5">
        <f>COUNTIF(交易編號檔!C:C,A134)</f>
        <v>4</v>
      </c>
      <c r="H134" s="10">
        <f>AVERAGEIF(交易編號檔!C:C,A134,交易編號檔!D:D)</f>
        <v>419</v>
      </c>
      <c r="I134" s="5" t="str">
        <f t="shared" si="15"/>
        <v>中間60%</v>
      </c>
      <c r="J134" s="5" t="str">
        <f t="shared" si="16"/>
        <v>中間60%</v>
      </c>
      <c r="K134" s="5" t="str">
        <f t="shared" si="17"/>
        <v>後20%</v>
      </c>
    </row>
    <row r="135" spans="1:11">
      <c r="A135" s="5">
        <v>3785</v>
      </c>
      <c r="B135" s="5" t="s">
        <v>4</v>
      </c>
      <c r="C135" s="5">
        <v>40</v>
      </c>
      <c r="D135" s="5">
        <v>337</v>
      </c>
      <c r="E135" s="5" t="s">
        <v>5</v>
      </c>
      <c r="F135" s="8">
        <f>DATE(2008,1,1)-INDEX(交易編號檔!B:B,MATCH(A135,交易編號檔!C:C,0))</f>
        <v>144</v>
      </c>
      <c r="G135" s="5">
        <f>COUNTIF(交易編號檔!C:C,A135)</f>
        <v>10</v>
      </c>
      <c r="H135" s="10">
        <f>AVERAGEIF(交易編號檔!C:C,A135,交易編號檔!D:D)</f>
        <v>1407.8</v>
      </c>
      <c r="I135" s="5" t="str">
        <f t="shared" si="15"/>
        <v>中間60%</v>
      </c>
      <c r="J135" s="5" t="str">
        <f t="shared" si="16"/>
        <v>中間60%</v>
      </c>
      <c r="K135" s="5" t="str">
        <f t="shared" si="17"/>
        <v>中間60%</v>
      </c>
    </row>
    <row r="136" spans="1:11">
      <c r="A136" s="5">
        <v>62</v>
      </c>
      <c r="B136" s="5" t="s">
        <v>6</v>
      </c>
      <c r="C136" s="5">
        <v>35</v>
      </c>
      <c r="D136" s="5">
        <v>235</v>
      </c>
      <c r="E136" s="5" t="s">
        <v>5</v>
      </c>
      <c r="F136" s="8">
        <f>DATE(2008,1,1)-INDEX(交易編號檔!B:B,MATCH(A136,交易編號檔!C:C,0))</f>
        <v>8</v>
      </c>
      <c r="G136" s="5">
        <f>COUNTIF(交易編號檔!C:C,A136)</f>
        <v>14</v>
      </c>
      <c r="H136" s="10">
        <f>AVERAGEIF(交易編號檔!C:C,A136,交易編號檔!D:D)</f>
        <v>596.85714285714289</v>
      </c>
      <c r="I136" s="5" t="str">
        <f t="shared" si="15"/>
        <v>前20%</v>
      </c>
      <c r="J136" s="5" t="str">
        <f t="shared" si="16"/>
        <v>前20%</v>
      </c>
      <c r="K136" s="5" t="str">
        <f t="shared" si="17"/>
        <v>後20%</v>
      </c>
    </row>
    <row r="137" spans="1:11">
      <c r="A137" s="5">
        <v>4926</v>
      </c>
      <c r="B137" s="5" t="s">
        <v>4</v>
      </c>
      <c r="C137" s="5">
        <v>55</v>
      </c>
      <c r="D137" s="5">
        <v>804</v>
      </c>
      <c r="E137" s="5" t="s">
        <v>7</v>
      </c>
      <c r="F137" s="8">
        <f>DATE(2008,1,1)-INDEX(交易編號檔!B:B,MATCH(A137,交易編號檔!C:C,0))</f>
        <v>73</v>
      </c>
      <c r="G137" s="5">
        <f>COUNTIF(交易編號檔!C:C,A137)</f>
        <v>4</v>
      </c>
      <c r="H137" s="10">
        <f>AVERAGEIF(交易編號檔!C:C,A137,交易編號檔!D:D)</f>
        <v>1443.75</v>
      </c>
      <c r="I137" s="5" t="str">
        <f t="shared" si="15"/>
        <v>中間60%</v>
      </c>
      <c r="J137" s="5" t="str">
        <f t="shared" si="16"/>
        <v>中間60%</v>
      </c>
      <c r="K137" s="5" t="str">
        <f t="shared" si="17"/>
        <v>中間60%</v>
      </c>
    </row>
    <row r="138" spans="1:11">
      <c r="A138" s="5">
        <v>3610</v>
      </c>
      <c r="B138" s="5" t="s">
        <v>4</v>
      </c>
      <c r="C138" s="5">
        <v>36</v>
      </c>
      <c r="D138" s="5">
        <v>508</v>
      </c>
      <c r="E138" s="5" t="s">
        <v>8</v>
      </c>
      <c r="F138" s="8">
        <f>DATE(2008,1,1)-INDEX(交易編號檔!B:B,MATCH(A138,交易編號檔!C:C,0))</f>
        <v>11</v>
      </c>
      <c r="G138" s="5">
        <f>COUNTIF(交易編號檔!C:C,A138)</f>
        <v>20</v>
      </c>
      <c r="H138" s="10">
        <f>AVERAGEIF(交易編號檔!C:C,A138,交易編號檔!D:D)</f>
        <v>2343.35</v>
      </c>
      <c r="I138" s="5" t="str">
        <f t="shared" si="15"/>
        <v>前20%</v>
      </c>
      <c r="J138" s="5" t="str">
        <f t="shared" si="16"/>
        <v>前20%</v>
      </c>
      <c r="K138" s="5" t="str">
        <f t="shared" si="17"/>
        <v>中間60%</v>
      </c>
    </row>
    <row r="139" spans="1:11">
      <c r="A139" s="5">
        <v>3508</v>
      </c>
      <c r="B139" s="5" t="s">
        <v>4</v>
      </c>
      <c r="C139" s="5">
        <v>39</v>
      </c>
      <c r="D139" s="5">
        <v>801</v>
      </c>
      <c r="E139" s="5" t="s">
        <v>7</v>
      </c>
      <c r="F139" s="8">
        <f>DATE(2008,1,1)-INDEX(交易編號檔!B:B,MATCH(A139,交易編號檔!C:C,0))</f>
        <v>162</v>
      </c>
      <c r="G139" s="5">
        <f>COUNTIF(交易編號檔!C:C,A139)</f>
        <v>6</v>
      </c>
      <c r="H139" s="10">
        <f>AVERAGEIF(交易編號檔!C:C,A139,交易編號檔!D:D)</f>
        <v>472.83333333333331</v>
      </c>
      <c r="I139" s="5" t="str">
        <f t="shared" si="15"/>
        <v>中間60%</v>
      </c>
      <c r="J139" s="5" t="str">
        <f t="shared" si="16"/>
        <v>中間60%</v>
      </c>
      <c r="K139" s="5" t="str">
        <f t="shared" si="17"/>
        <v>後20%</v>
      </c>
    </row>
    <row r="140" spans="1:11">
      <c r="A140" s="5">
        <v>6822</v>
      </c>
      <c r="B140" s="5" t="s">
        <v>4</v>
      </c>
      <c r="C140" s="5">
        <v>1</v>
      </c>
      <c r="D140" s="5">
        <v>114</v>
      </c>
      <c r="E140" s="5" t="s">
        <v>5</v>
      </c>
      <c r="F140" s="8">
        <f>DATE(2008,1,1)-INDEX(交易編號檔!B:B,MATCH(A140,交易編號檔!C:C,0))</f>
        <v>227</v>
      </c>
      <c r="G140" s="5">
        <f>COUNTIF(交易編號檔!C:C,A140)</f>
        <v>1</v>
      </c>
      <c r="H140" s="10">
        <f>AVERAGEIF(交易編號檔!C:C,A140,交易編號檔!D:D)</f>
        <v>400</v>
      </c>
      <c r="I140" s="5" t="str">
        <f t="shared" si="15"/>
        <v>後20%</v>
      </c>
      <c r="J140" s="5" t="str">
        <f t="shared" si="16"/>
        <v>後20%</v>
      </c>
      <c r="K140" s="5" t="str">
        <f t="shared" si="17"/>
        <v>後20%</v>
      </c>
    </row>
    <row r="141" spans="1:11">
      <c r="A141" s="5">
        <v>820</v>
      </c>
      <c r="B141" s="5" t="s">
        <v>4</v>
      </c>
      <c r="C141" s="5">
        <v>39</v>
      </c>
      <c r="D141" s="5">
        <v>243</v>
      </c>
      <c r="E141" s="5" t="s">
        <v>5</v>
      </c>
      <c r="F141" s="8">
        <f>DATE(2008,1,1)-INDEX(交易編號檔!B:B,MATCH(A141,交易編號檔!C:C,0))</f>
        <v>723</v>
      </c>
      <c r="G141" s="5">
        <f>COUNTIF(交易編號檔!C:C,A141)</f>
        <v>1</v>
      </c>
      <c r="H141" s="10">
        <f>AVERAGEIF(交易編號檔!C:C,A141,交易編號檔!D:D)</f>
        <v>29509</v>
      </c>
      <c r="I141" s="5" t="str">
        <f t="shared" si="15"/>
        <v>後20%</v>
      </c>
      <c r="J141" s="5" t="str">
        <f t="shared" si="16"/>
        <v>後20%</v>
      </c>
      <c r="K141" s="5" t="str">
        <f t="shared" si="17"/>
        <v>前20%</v>
      </c>
    </row>
    <row r="142" spans="1:11">
      <c r="A142" s="5">
        <v>8141</v>
      </c>
      <c r="B142" s="5" t="s">
        <v>6</v>
      </c>
      <c r="C142" s="5">
        <v>38</v>
      </c>
      <c r="D142" s="5">
        <v>702</v>
      </c>
      <c r="E142" s="5" t="s">
        <v>7</v>
      </c>
      <c r="F142" s="8">
        <f>DATE(2008,1,1)-INDEX(交易編號檔!B:B,MATCH(A142,交易編號檔!C:C,0))</f>
        <v>10</v>
      </c>
      <c r="G142" s="5">
        <f>COUNTIF(交易編號檔!C:C,A142)</f>
        <v>2</v>
      </c>
      <c r="H142" s="10">
        <f>AVERAGEIF(交易編號檔!C:C,A142,交易編號檔!D:D)</f>
        <v>450</v>
      </c>
      <c r="I142" s="5" t="str">
        <f t="shared" si="15"/>
        <v>前20%</v>
      </c>
      <c r="J142" s="5" t="str">
        <f t="shared" si="16"/>
        <v>後20%</v>
      </c>
      <c r="K142" s="5" t="str">
        <f t="shared" si="17"/>
        <v>後20%</v>
      </c>
    </row>
    <row r="143" spans="1:11">
      <c r="A143" s="5">
        <v>7343</v>
      </c>
      <c r="B143" s="5" t="s">
        <v>6</v>
      </c>
      <c r="C143" s="5">
        <v>45</v>
      </c>
      <c r="D143" s="5">
        <v>437</v>
      </c>
      <c r="E143" s="5" t="s">
        <v>8</v>
      </c>
      <c r="F143" s="8">
        <f>DATE(2008,1,1)-INDEX(交易編號檔!B:B,MATCH(A143,交易編號檔!C:C,0))</f>
        <v>171</v>
      </c>
      <c r="G143" s="5">
        <f>COUNTIF(交易編號檔!C:C,A143)</f>
        <v>1</v>
      </c>
      <c r="H143" s="10">
        <f>AVERAGEIF(交易編號檔!C:C,A143,交易編號檔!D:D)</f>
        <v>1200</v>
      </c>
      <c r="I143" s="5" t="str">
        <f t="shared" si="15"/>
        <v>後20%</v>
      </c>
      <c r="J143" s="5" t="str">
        <f t="shared" si="16"/>
        <v>後20%</v>
      </c>
      <c r="K143" s="5" t="str">
        <f t="shared" si="17"/>
        <v>中間60%</v>
      </c>
    </row>
    <row r="144" spans="1:11">
      <c r="A144" s="5">
        <v>1464</v>
      </c>
      <c r="B144" s="5" t="s">
        <v>4</v>
      </c>
      <c r="C144" s="5">
        <v>48</v>
      </c>
      <c r="D144" s="5">
        <v>718</v>
      </c>
      <c r="E144" s="5" t="s">
        <v>7</v>
      </c>
      <c r="F144" s="8">
        <f>DATE(2008,1,1)-INDEX(交易編號檔!B:B,MATCH(A144,交易編號檔!C:C,0))</f>
        <v>2</v>
      </c>
      <c r="G144" s="5">
        <f>COUNTIF(交易編號檔!C:C,A144)</f>
        <v>14</v>
      </c>
      <c r="H144" s="10">
        <f>AVERAGEIF(交易編號檔!C:C,A144,交易編號檔!D:D)</f>
        <v>615.07142857142856</v>
      </c>
      <c r="I144" s="5" t="str">
        <f t="shared" si="15"/>
        <v>前20%</v>
      </c>
      <c r="J144" s="5" t="str">
        <f t="shared" si="16"/>
        <v>前20%</v>
      </c>
      <c r="K144" s="5" t="str">
        <f t="shared" si="17"/>
        <v>後20%</v>
      </c>
    </row>
    <row r="145" spans="1:11">
      <c r="A145" s="5">
        <v>7540</v>
      </c>
      <c r="B145" s="5" t="s">
        <v>6</v>
      </c>
      <c r="C145" s="5">
        <v>29</v>
      </c>
      <c r="D145" s="5">
        <v>106</v>
      </c>
      <c r="E145" s="5" t="s">
        <v>5</v>
      </c>
      <c r="F145" s="8">
        <f>DATE(2008,1,1)-INDEX(交易編號檔!B:B,MATCH(A145,交易編號檔!C:C,0))</f>
        <v>155</v>
      </c>
      <c r="G145" s="5">
        <f>COUNTIF(交易編號檔!C:C,A145)</f>
        <v>1</v>
      </c>
      <c r="H145" s="10">
        <f>AVERAGEIF(交易編號檔!C:C,A145,交易編號檔!D:D)</f>
        <v>3721</v>
      </c>
      <c r="I145" s="5" t="str">
        <f t="shared" si="15"/>
        <v>中間60%</v>
      </c>
      <c r="J145" s="5" t="str">
        <f t="shared" si="16"/>
        <v>後20%</v>
      </c>
      <c r="K145" s="5" t="str">
        <f t="shared" si="17"/>
        <v>前20%</v>
      </c>
    </row>
    <row r="146" spans="1:11">
      <c r="A146" s="5">
        <v>6971</v>
      </c>
      <c r="B146" s="5" t="s">
        <v>4</v>
      </c>
      <c r="C146" s="5">
        <v>28</v>
      </c>
      <c r="D146" s="5">
        <v>235</v>
      </c>
      <c r="E146" s="5" t="s">
        <v>5</v>
      </c>
      <c r="F146" s="8">
        <f>DATE(2008,1,1)-INDEX(交易編號檔!B:B,MATCH(A146,交易編號檔!C:C,0))</f>
        <v>206</v>
      </c>
      <c r="G146" s="5">
        <f>COUNTIF(交易編號檔!C:C,A146)</f>
        <v>1</v>
      </c>
      <c r="H146" s="10">
        <f>AVERAGEIF(交易編號檔!C:C,A146,交易編號檔!D:D)</f>
        <v>400</v>
      </c>
      <c r="I146" s="5" t="str">
        <f t="shared" si="15"/>
        <v>後20%</v>
      </c>
      <c r="J146" s="5" t="str">
        <f t="shared" si="16"/>
        <v>後20%</v>
      </c>
      <c r="K146" s="5" t="str">
        <f t="shared" si="17"/>
        <v>後20%</v>
      </c>
    </row>
    <row r="147" spans="1:11">
      <c r="A147" s="5">
        <v>7735</v>
      </c>
      <c r="B147" s="5" t="s">
        <v>4</v>
      </c>
      <c r="C147" s="5">
        <v>68</v>
      </c>
      <c r="D147" s="5">
        <v>103</v>
      </c>
      <c r="E147" s="5" t="s">
        <v>5</v>
      </c>
      <c r="F147" s="8">
        <f>DATE(2008,1,1)-INDEX(交易編號檔!B:B,MATCH(A147,交易編號檔!C:C,0))</f>
        <v>101</v>
      </c>
      <c r="G147" s="5">
        <f>COUNTIF(交易編號檔!C:C,A147)</f>
        <v>2</v>
      </c>
      <c r="H147" s="10">
        <f>AVERAGEIF(交易編號檔!C:C,A147,交易編號檔!D:D)</f>
        <v>3394.5</v>
      </c>
      <c r="I147" s="5" t="str">
        <f t="shared" si="15"/>
        <v>中間60%</v>
      </c>
      <c r="J147" s="5" t="str">
        <f t="shared" si="16"/>
        <v>後20%</v>
      </c>
      <c r="K147" s="5" t="str">
        <f t="shared" si="17"/>
        <v>中間60%</v>
      </c>
    </row>
    <row r="148" spans="1:11">
      <c r="A148" s="5">
        <v>2307</v>
      </c>
      <c r="B148" s="5" t="s">
        <v>4</v>
      </c>
      <c r="C148" s="5">
        <v>39</v>
      </c>
      <c r="D148" s="5">
        <v>362</v>
      </c>
      <c r="E148" s="5" t="s">
        <v>5</v>
      </c>
      <c r="F148" s="8">
        <f>DATE(2008,1,1)-INDEX(交易編號檔!B:B,MATCH(A148,交易編號檔!C:C,0))</f>
        <v>58</v>
      </c>
      <c r="G148" s="5">
        <f>COUNTIF(交易編號檔!C:C,A148)</f>
        <v>15</v>
      </c>
      <c r="H148" s="10">
        <f>AVERAGEIF(交易編號檔!C:C,A148,交易編號檔!D:D)</f>
        <v>2297.3333333333335</v>
      </c>
      <c r="I148" s="5" t="str">
        <f t="shared" si="15"/>
        <v>中間60%</v>
      </c>
      <c r="J148" s="5" t="str">
        <f t="shared" si="16"/>
        <v>前20%</v>
      </c>
      <c r="K148" s="5" t="str">
        <f t="shared" si="17"/>
        <v>中間60%</v>
      </c>
    </row>
    <row r="149" spans="1:11">
      <c r="A149" s="5">
        <v>3558</v>
      </c>
      <c r="B149" s="5" t="s">
        <v>4</v>
      </c>
      <c r="C149" s="5">
        <v>43</v>
      </c>
      <c r="D149" s="5">
        <v>813</v>
      </c>
      <c r="E149" s="5" t="s">
        <v>7</v>
      </c>
      <c r="F149" s="8">
        <f>DATE(2008,1,1)-INDEX(交易編號檔!B:B,MATCH(A149,交易編號檔!C:C,0))</f>
        <v>43</v>
      </c>
      <c r="G149" s="5">
        <f>COUNTIF(交易編號檔!C:C,A149)</f>
        <v>8</v>
      </c>
      <c r="H149" s="10">
        <f>AVERAGEIF(交易編號檔!C:C,A149,交易編號檔!D:D)</f>
        <v>3936.125</v>
      </c>
      <c r="I149" s="5" t="str">
        <f t="shared" si="15"/>
        <v>中間60%</v>
      </c>
      <c r="J149" s="5" t="str">
        <f t="shared" si="16"/>
        <v>中間60%</v>
      </c>
      <c r="K149" s="5" t="str">
        <f t="shared" si="17"/>
        <v>前20%</v>
      </c>
    </row>
    <row r="150" spans="1:11">
      <c r="A150" s="5">
        <v>6942</v>
      </c>
      <c r="B150" s="5" t="s">
        <v>4</v>
      </c>
      <c r="C150" s="5">
        <v>38</v>
      </c>
      <c r="D150" s="5">
        <v>833</v>
      </c>
      <c r="E150" s="5" t="s">
        <v>7</v>
      </c>
      <c r="F150" s="8">
        <f>DATE(2008,1,1)-INDEX(交易編號檔!B:B,MATCH(A150,交易編號檔!C:C,0))</f>
        <v>21</v>
      </c>
      <c r="G150" s="5">
        <f>COUNTIF(交易編號檔!C:C,A150)</f>
        <v>2</v>
      </c>
      <c r="H150" s="10">
        <f>AVERAGEIF(交易編號檔!C:C,A150,交易編號檔!D:D)</f>
        <v>3034</v>
      </c>
      <c r="I150" s="5" t="str">
        <f t="shared" si="15"/>
        <v>中間60%</v>
      </c>
      <c r="J150" s="5" t="str">
        <f t="shared" si="16"/>
        <v>後20%</v>
      </c>
      <c r="K150" s="5" t="str">
        <f t="shared" si="17"/>
        <v>中間60%</v>
      </c>
    </row>
    <row r="151" spans="1:11">
      <c r="A151" s="5">
        <v>5005</v>
      </c>
      <c r="B151" s="5" t="s">
        <v>6</v>
      </c>
      <c r="C151" s="5">
        <v>42</v>
      </c>
      <c r="D151" s="5">
        <v>326</v>
      </c>
      <c r="E151" s="5" t="s">
        <v>5</v>
      </c>
      <c r="F151" s="8">
        <f>DATE(2008,1,1)-INDEX(交易編號檔!B:B,MATCH(A151,交易編號檔!C:C,0))</f>
        <v>13</v>
      </c>
      <c r="G151" s="5">
        <f>COUNTIF(交易編號檔!C:C,A151)</f>
        <v>5</v>
      </c>
      <c r="H151" s="10">
        <f>AVERAGEIF(交易編號檔!C:C,A151,交易編號檔!D:D)</f>
        <v>1172.8</v>
      </c>
      <c r="I151" s="5" t="str">
        <f t="shared" si="15"/>
        <v>前20%</v>
      </c>
      <c r="J151" s="5" t="str">
        <f t="shared" si="16"/>
        <v>中間60%</v>
      </c>
      <c r="K151" s="5" t="str">
        <f t="shared" si="17"/>
        <v>中間60%</v>
      </c>
    </row>
    <row r="152" spans="1:11">
      <c r="A152" s="5">
        <v>1335</v>
      </c>
      <c r="B152" s="5" t="s">
        <v>4</v>
      </c>
      <c r="C152" s="5">
        <v>29</v>
      </c>
      <c r="D152" s="5">
        <v>231</v>
      </c>
      <c r="E152" s="5" t="s">
        <v>5</v>
      </c>
      <c r="F152" s="8">
        <f>DATE(2008,1,1)-INDEX(交易編號檔!B:B,MATCH(A152,交易編號檔!C:C,0))</f>
        <v>81</v>
      </c>
      <c r="G152" s="5">
        <f>COUNTIF(交易編號檔!C:C,A152)</f>
        <v>21</v>
      </c>
      <c r="H152" s="10">
        <f>AVERAGEIF(交易編號檔!C:C,A152,交易編號檔!D:D)</f>
        <v>3792.1904761904761</v>
      </c>
      <c r="I152" s="5" t="str">
        <f t="shared" si="15"/>
        <v>中間60%</v>
      </c>
      <c r="J152" s="5" t="str">
        <f t="shared" si="16"/>
        <v>前20%</v>
      </c>
      <c r="K152" s="5" t="str">
        <f t="shared" si="17"/>
        <v>前20%</v>
      </c>
    </row>
    <row r="153" spans="1:11">
      <c r="A153" s="5">
        <v>87</v>
      </c>
      <c r="B153" s="5" t="s">
        <v>6</v>
      </c>
      <c r="C153" s="5">
        <v>55</v>
      </c>
      <c r="D153" s="5">
        <v>106</v>
      </c>
      <c r="E153" s="5" t="s">
        <v>5</v>
      </c>
      <c r="F153" s="8">
        <f>DATE(2008,1,1)-INDEX(交易編號檔!B:B,MATCH(A153,交易編號檔!C:C,0))</f>
        <v>43</v>
      </c>
      <c r="G153" s="5">
        <f>COUNTIF(交易編號檔!C:C,A153)</f>
        <v>11</v>
      </c>
      <c r="H153" s="10">
        <f>AVERAGEIF(交易編號檔!C:C,A153,交易編號檔!D:D)</f>
        <v>2657.7272727272725</v>
      </c>
      <c r="I153" s="5" t="str">
        <f t="shared" si="15"/>
        <v>中間60%</v>
      </c>
      <c r="J153" s="5" t="str">
        <f t="shared" si="16"/>
        <v>中間60%</v>
      </c>
      <c r="K153" s="5" t="str">
        <f t="shared" si="17"/>
        <v>中間60%</v>
      </c>
    </row>
    <row r="154" spans="1:11">
      <c r="A154" s="5">
        <v>198</v>
      </c>
      <c r="B154" s="5" t="s">
        <v>4</v>
      </c>
      <c r="C154" s="5">
        <v>27</v>
      </c>
      <c r="D154" s="5">
        <v>832</v>
      </c>
      <c r="E154" s="5" t="s">
        <v>7</v>
      </c>
      <c r="F154" s="8">
        <f>DATE(2008,1,1)-INDEX(交易編號檔!B:B,MATCH(A154,交易編號檔!C:C,0))</f>
        <v>112</v>
      </c>
      <c r="G154" s="5">
        <f>COUNTIF(交易編號檔!C:C,A154)</f>
        <v>19</v>
      </c>
      <c r="H154" s="10">
        <f>AVERAGEIF(交易編號檔!C:C,A154,交易編號檔!D:D)</f>
        <v>961.9473684210526</v>
      </c>
      <c r="I154" s="5" t="str">
        <f t="shared" si="15"/>
        <v>中間60%</v>
      </c>
      <c r="J154" s="5" t="str">
        <f t="shared" si="16"/>
        <v>前20%</v>
      </c>
      <c r="K154" s="5" t="str">
        <f t="shared" si="17"/>
        <v>中間60%</v>
      </c>
    </row>
    <row r="155" spans="1:11">
      <c r="A155" s="5">
        <v>139</v>
      </c>
      <c r="B155" s="5" t="s">
        <v>4</v>
      </c>
      <c r="C155" s="5">
        <v>57</v>
      </c>
      <c r="D155" s="5">
        <v>114</v>
      </c>
      <c r="E155" s="5" t="s">
        <v>5</v>
      </c>
      <c r="F155" s="8">
        <f>DATE(2008,1,1)-INDEX(交易編號檔!B:B,MATCH(A155,交易編號檔!C:C,0))</f>
        <v>44</v>
      </c>
      <c r="G155" s="5">
        <f>COUNTIF(交易編號檔!C:C,A155)</f>
        <v>15</v>
      </c>
      <c r="H155" s="10">
        <f>AVERAGEIF(交易編號檔!C:C,A155,交易編號檔!D:D)</f>
        <v>1176.9333333333334</v>
      </c>
      <c r="I155" s="5" t="str">
        <f t="shared" si="15"/>
        <v>中間60%</v>
      </c>
      <c r="J155" s="5" t="str">
        <f t="shared" si="16"/>
        <v>前20%</v>
      </c>
      <c r="K155" s="5" t="str">
        <f t="shared" si="17"/>
        <v>中間60%</v>
      </c>
    </row>
    <row r="156" spans="1:11">
      <c r="A156" s="5">
        <v>3437</v>
      </c>
      <c r="B156" s="5" t="s">
        <v>6</v>
      </c>
      <c r="C156" s="5">
        <v>46</v>
      </c>
      <c r="D156" s="5">
        <v>300</v>
      </c>
      <c r="E156" s="5" t="s">
        <v>5</v>
      </c>
      <c r="F156" s="8">
        <f>DATE(2008,1,1)-INDEX(交易編號檔!B:B,MATCH(A156,交易編號檔!C:C,0))</f>
        <v>209</v>
      </c>
      <c r="G156" s="5">
        <f>COUNTIF(交易編號檔!C:C,A156)</f>
        <v>2</v>
      </c>
      <c r="H156" s="10">
        <f>AVERAGEIF(交易編號檔!C:C,A156,交易編號檔!D:D)</f>
        <v>1195</v>
      </c>
      <c r="I156" s="5" t="str">
        <f t="shared" si="15"/>
        <v>後20%</v>
      </c>
      <c r="J156" s="5" t="str">
        <f t="shared" si="16"/>
        <v>後20%</v>
      </c>
      <c r="K156" s="5" t="str">
        <f t="shared" si="17"/>
        <v>中間60%</v>
      </c>
    </row>
    <row r="157" spans="1:11">
      <c r="A157" s="5">
        <v>539</v>
      </c>
      <c r="B157" s="5" t="s">
        <v>4</v>
      </c>
      <c r="C157" s="5">
        <v>41</v>
      </c>
      <c r="D157" s="5">
        <v>420</v>
      </c>
      <c r="E157" s="5" t="s">
        <v>8</v>
      </c>
      <c r="F157" s="8">
        <f>DATE(2008,1,1)-INDEX(交易編號檔!B:B,MATCH(A157,交易編號檔!C:C,0))</f>
        <v>48</v>
      </c>
      <c r="G157" s="5">
        <f>COUNTIF(交易編號檔!C:C,A157)</f>
        <v>38</v>
      </c>
      <c r="H157" s="10">
        <f>AVERAGEIF(交易編號檔!C:C,A157,交易編號檔!D:D)</f>
        <v>2264.7105263157896</v>
      </c>
      <c r="I157" s="5" t="str">
        <f t="shared" si="15"/>
        <v>中間60%</v>
      </c>
      <c r="J157" s="5" t="str">
        <f t="shared" si="16"/>
        <v>前20%</v>
      </c>
      <c r="K157" s="5" t="str">
        <f t="shared" si="17"/>
        <v>中間60%</v>
      </c>
    </row>
    <row r="158" spans="1:11">
      <c r="A158" s="5">
        <v>8202</v>
      </c>
      <c r="B158" s="5" t="s">
        <v>4</v>
      </c>
      <c r="C158" s="5">
        <v>64</v>
      </c>
      <c r="D158" s="5">
        <v>807</v>
      </c>
      <c r="E158" s="5" t="s">
        <v>7</v>
      </c>
      <c r="F158" s="8">
        <f>DATE(2008,1,1)-INDEX(交易編號檔!B:B,MATCH(A158,交易編號檔!C:C,0))</f>
        <v>2</v>
      </c>
      <c r="G158" s="5">
        <f>COUNTIF(交易編號檔!C:C,A158)</f>
        <v>1</v>
      </c>
      <c r="H158" s="10">
        <f>AVERAGEIF(交易編號檔!C:C,A158,交易編號檔!D:D)</f>
        <v>400</v>
      </c>
      <c r="I158" s="5" t="str">
        <f t="shared" si="15"/>
        <v>前20%</v>
      </c>
      <c r="J158" s="5" t="str">
        <f t="shared" si="16"/>
        <v>後20%</v>
      </c>
      <c r="K158" s="5" t="str">
        <f t="shared" si="17"/>
        <v>後20%</v>
      </c>
    </row>
    <row r="159" spans="1:11">
      <c r="A159" s="5">
        <v>3233</v>
      </c>
      <c r="B159" s="5" t="s">
        <v>6</v>
      </c>
      <c r="C159" s="5">
        <v>48</v>
      </c>
      <c r="D159" s="5">
        <v>807</v>
      </c>
      <c r="E159" s="5" t="s">
        <v>7</v>
      </c>
      <c r="F159" s="8">
        <f>DATE(2008,1,1)-INDEX(交易編號檔!B:B,MATCH(A159,交易編號檔!C:C,0))</f>
        <v>184</v>
      </c>
      <c r="G159" s="5">
        <f>COUNTIF(交易編號檔!C:C,A159)</f>
        <v>12</v>
      </c>
      <c r="H159" s="10">
        <f>AVERAGEIF(交易編號檔!C:C,A159,交易編號檔!D:D)</f>
        <v>1838.0833333333333</v>
      </c>
      <c r="I159" s="5" t="str">
        <f t="shared" si="15"/>
        <v>後20%</v>
      </c>
      <c r="J159" s="5" t="str">
        <f t="shared" si="16"/>
        <v>前20%</v>
      </c>
      <c r="K159" s="5" t="str">
        <f t="shared" si="17"/>
        <v>中間60%</v>
      </c>
    </row>
    <row r="160" spans="1:11">
      <c r="A160" s="5">
        <v>5705</v>
      </c>
      <c r="B160" s="5" t="s">
        <v>6</v>
      </c>
      <c r="C160" s="5">
        <v>40</v>
      </c>
      <c r="D160" s="5">
        <v>108</v>
      </c>
      <c r="E160" s="5" t="s">
        <v>5</v>
      </c>
      <c r="F160" s="8">
        <f>DATE(2008,1,1)-INDEX(交易編號檔!B:B,MATCH(A160,交易編號檔!C:C,0))</f>
        <v>17</v>
      </c>
      <c r="G160" s="5">
        <f>COUNTIF(交易編號檔!C:C,A160)</f>
        <v>3</v>
      </c>
      <c r="H160" s="10">
        <f>AVERAGEIF(交易編號檔!C:C,A160,交易編號檔!D:D)</f>
        <v>4791.666666666667</v>
      </c>
      <c r="I160" s="5" t="str">
        <f t="shared" si="15"/>
        <v>前20%</v>
      </c>
      <c r="J160" s="5" t="str">
        <f t="shared" si="16"/>
        <v>中間60%</v>
      </c>
      <c r="K160" s="5" t="str">
        <f t="shared" si="17"/>
        <v>前20%</v>
      </c>
    </row>
    <row r="161" spans="1:11">
      <c r="A161" s="5">
        <v>2787</v>
      </c>
      <c r="B161" s="5" t="s">
        <v>4</v>
      </c>
      <c r="C161" s="5">
        <v>38</v>
      </c>
      <c r="D161" s="5">
        <v>811</v>
      </c>
      <c r="E161" s="5" t="s">
        <v>7</v>
      </c>
      <c r="F161" s="8">
        <f>DATE(2008,1,1)-INDEX(交易編號檔!B:B,MATCH(A161,交易編號檔!C:C,0))</f>
        <v>43</v>
      </c>
      <c r="G161" s="5">
        <f>COUNTIF(交易編號檔!C:C,A161)</f>
        <v>10</v>
      </c>
      <c r="H161" s="10">
        <f>AVERAGEIF(交易編號檔!C:C,A161,交易編號檔!D:D)</f>
        <v>3824.6</v>
      </c>
      <c r="I161" s="5" t="str">
        <f t="shared" si="15"/>
        <v>中間60%</v>
      </c>
      <c r="J161" s="5" t="str">
        <f t="shared" si="16"/>
        <v>中間60%</v>
      </c>
      <c r="K161" s="5" t="str">
        <f t="shared" si="17"/>
        <v>前20%</v>
      </c>
    </row>
    <row r="162" spans="1:11">
      <c r="A162" s="5">
        <v>2220</v>
      </c>
      <c r="B162" s="5" t="s">
        <v>6</v>
      </c>
      <c r="C162" s="5">
        <v>43</v>
      </c>
      <c r="D162" s="5">
        <v>404</v>
      </c>
      <c r="E162" s="5" t="s">
        <v>8</v>
      </c>
      <c r="F162" s="8">
        <f>DATE(2008,1,1)-INDEX(交易編號檔!B:B,MATCH(A162,交易編號檔!C:C,0))</f>
        <v>3</v>
      </c>
      <c r="G162" s="5">
        <f>COUNTIF(交易編號檔!C:C,A162)</f>
        <v>4</v>
      </c>
      <c r="H162" s="10">
        <f>AVERAGEIF(交易編號檔!C:C,A162,交易編號檔!D:D)</f>
        <v>7217.25</v>
      </c>
      <c r="I162" s="5" t="str">
        <f t="shared" si="15"/>
        <v>前20%</v>
      </c>
      <c r="J162" s="5" t="str">
        <f t="shared" si="16"/>
        <v>中間60%</v>
      </c>
      <c r="K162" s="5" t="str">
        <f t="shared" si="17"/>
        <v>前20%</v>
      </c>
    </row>
    <row r="163" spans="1:11">
      <c r="A163" s="5">
        <v>2239</v>
      </c>
      <c r="B163" s="5" t="s">
        <v>4</v>
      </c>
      <c r="C163" s="5">
        <v>50</v>
      </c>
      <c r="D163" s="5">
        <v>270</v>
      </c>
      <c r="E163" s="5" t="s">
        <v>10</v>
      </c>
      <c r="F163" s="8">
        <f>DATE(2008,1,1)-INDEX(交易編號檔!B:B,MATCH(A163,交易編號檔!C:C,0))</f>
        <v>46</v>
      </c>
      <c r="G163" s="5">
        <f>COUNTIF(交易編號檔!C:C,A163)</f>
        <v>16</v>
      </c>
      <c r="H163" s="10">
        <f>AVERAGEIF(交易編號檔!C:C,A163,交易編號檔!D:D)</f>
        <v>681.8125</v>
      </c>
      <c r="I163" s="5" t="str">
        <f t="shared" si="15"/>
        <v>中間60%</v>
      </c>
      <c r="J163" s="5" t="str">
        <f t="shared" si="16"/>
        <v>前20%</v>
      </c>
      <c r="K163" s="5" t="str">
        <f t="shared" si="17"/>
        <v>後20%</v>
      </c>
    </row>
    <row r="164" spans="1:11">
      <c r="A164" s="5">
        <v>3529</v>
      </c>
      <c r="B164" s="5" t="s">
        <v>6</v>
      </c>
      <c r="C164" s="5">
        <v>43</v>
      </c>
      <c r="D164" s="5">
        <v>646</v>
      </c>
      <c r="E164" s="5" t="s">
        <v>8</v>
      </c>
      <c r="F164" s="8">
        <f>DATE(2008,1,1)-INDEX(交易編號檔!B:B,MATCH(A164,交易編號檔!C:C,0))</f>
        <v>25</v>
      </c>
      <c r="G164" s="5">
        <f>COUNTIF(交易編號檔!C:C,A164)</f>
        <v>3</v>
      </c>
      <c r="H164" s="10">
        <f>AVERAGEIF(交易編號檔!C:C,A164,交易編號檔!D:D)</f>
        <v>1096.6666666666667</v>
      </c>
      <c r="I164" s="5" t="str">
        <f t="shared" si="15"/>
        <v>中間60%</v>
      </c>
      <c r="J164" s="5" t="str">
        <f t="shared" si="16"/>
        <v>中間60%</v>
      </c>
      <c r="K164" s="5" t="str">
        <f t="shared" si="17"/>
        <v>中間60%</v>
      </c>
    </row>
    <row r="165" spans="1:11">
      <c r="A165" s="5">
        <v>5649</v>
      </c>
      <c r="B165" s="5" t="s">
        <v>4</v>
      </c>
      <c r="C165" s="5">
        <v>41</v>
      </c>
      <c r="D165" s="5">
        <v>900</v>
      </c>
      <c r="E165" s="5" t="s">
        <v>7</v>
      </c>
      <c r="F165" s="8">
        <f>DATE(2008,1,1)-INDEX(交易編號檔!B:B,MATCH(A165,交易編號檔!C:C,0))</f>
        <v>172</v>
      </c>
      <c r="G165" s="5">
        <f>COUNTIF(交易編號檔!C:C,A165)</f>
        <v>3</v>
      </c>
      <c r="H165" s="10">
        <f>AVERAGEIF(交易編號檔!C:C,A165,交易編號檔!D:D)</f>
        <v>3160.6666666666665</v>
      </c>
      <c r="I165" s="5" t="str">
        <f t="shared" si="15"/>
        <v>後20%</v>
      </c>
      <c r="J165" s="5" t="str">
        <f t="shared" si="16"/>
        <v>中間60%</v>
      </c>
      <c r="K165" s="5" t="str">
        <f t="shared" si="17"/>
        <v>中間60%</v>
      </c>
    </row>
    <row r="166" spans="1:11">
      <c r="A166" s="5">
        <v>5348</v>
      </c>
      <c r="B166" s="5" t="s">
        <v>4</v>
      </c>
      <c r="C166" s="5">
        <v>47</v>
      </c>
      <c r="D166" s="5">
        <v>268</v>
      </c>
      <c r="E166" s="5" t="s">
        <v>10</v>
      </c>
      <c r="F166" s="8">
        <f>DATE(2008,1,1)-INDEX(交易編號檔!B:B,MATCH(A166,交易編號檔!C:C,0))</f>
        <v>45</v>
      </c>
      <c r="G166" s="5">
        <f>COUNTIF(交易編號檔!C:C,A166)</f>
        <v>6</v>
      </c>
      <c r="H166" s="10">
        <f>AVERAGEIF(交易編號檔!C:C,A166,交易編號檔!D:D)</f>
        <v>6358.5</v>
      </c>
      <c r="I166" s="5" t="str">
        <f t="shared" si="15"/>
        <v>中間60%</v>
      </c>
      <c r="J166" s="5" t="str">
        <f t="shared" si="16"/>
        <v>中間60%</v>
      </c>
      <c r="K166" s="5" t="str">
        <f t="shared" si="17"/>
        <v>前20%</v>
      </c>
    </row>
    <row r="167" spans="1:11">
      <c r="A167" s="5">
        <v>923</v>
      </c>
      <c r="B167" s="5" t="s">
        <v>4</v>
      </c>
      <c r="C167" s="5">
        <v>47</v>
      </c>
      <c r="D167" s="5">
        <v>300</v>
      </c>
      <c r="E167" s="5" t="s">
        <v>5</v>
      </c>
      <c r="F167" s="8">
        <f>DATE(2008,1,1)-INDEX(交易編號檔!B:B,MATCH(A167,交易編號檔!C:C,0))</f>
        <v>46</v>
      </c>
      <c r="G167" s="5">
        <f>COUNTIF(交易編號檔!C:C,A167)</f>
        <v>13</v>
      </c>
      <c r="H167" s="10">
        <f>AVERAGEIF(交易編號檔!C:C,A167,交易編號檔!D:D)</f>
        <v>1402</v>
      </c>
      <c r="I167" s="5" t="str">
        <f t="shared" si="15"/>
        <v>中間60%</v>
      </c>
      <c r="J167" s="5" t="str">
        <f t="shared" si="16"/>
        <v>前20%</v>
      </c>
      <c r="K167" s="5" t="str">
        <f t="shared" si="17"/>
        <v>中間60%</v>
      </c>
    </row>
    <row r="168" spans="1:11">
      <c r="A168" s="5">
        <v>6134</v>
      </c>
      <c r="B168" s="5" t="s">
        <v>4</v>
      </c>
      <c r="C168" s="5">
        <v>44</v>
      </c>
      <c r="D168" s="5">
        <v>350</v>
      </c>
      <c r="E168" s="5" t="s">
        <v>5</v>
      </c>
      <c r="F168" s="8">
        <f>DATE(2008,1,1)-INDEX(交易編號檔!B:B,MATCH(A168,交易編號檔!C:C,0))</f>
        <v>339</v>
      </c>
      <c r="G168" s="5">
        <f>COUNTIF(交易編號檔!C:C,A168)</f>
        <v>1</v>
      </c>
      <c r="H168" s="10">
        <f>AVERAGEIF(交易編號檔!C:C,A168,交易編號檔!D:D)</f>
        <v>1799</v>
      </c>
      <c r="I168" s="5" t="str">
        <f t="shared" si="15"/>
        <v>後20%</v>
      </c>
      <c r="J168" s="5" t="str">
        <f t="shared" si="16"/>
        <v>後20%</v>
      </c>
      <c r="K168" s="5" t="str">
        <f t="shared" si="17"/>
        <v>中間60%</v>
      </c>
    </row>
    <row r="169" spans="1:11">
      <c r="A169" s="5">
        <v>2814</v>
      </c>
      <c r="B169" s="5" t="s">
        <v>4</v>
      </c>
      <c r="C169" s="5">
        <v>42</v>
      </c>
      <c r="D169" s="5">
        <v>337</v>
      </c>
      <c r="E169" s="5" t="s">
        <v>5</v>
      </c>
      <c r="F169" s="8">
        <f>DATE(2008,1,1)-INDEX(交易編號檔!B:B,MATCH(A169,交易編號檔!C:C,0))</f>
        <v>18</v>
      </c>
      <c r="G169" s="5">
        <f>COUNTIF(交易編號檔!C:C,A169)</f>
        <v>10</v>
      </c>
      <c r="H169" s="10">
        <f>AVERAGEIF(交易編號檔!C:C,A169,交易編號檔!D:D)</f>
        <v>1345.3</v>
      </c>
      <c r="I169" s="5" t="str">
        <f t="shared" si="15"/>
        <v>前20%</v>
      </c>
      <c r="J169" s="5" t="str">
        <f t="shared" si="16"/>
        <v>中間60%</v>
      </c>
      <c r="K169" s="5" t="str">
        <f t="shared" si="17"/>
        <v>中間60%</v>
      </c>
    </row>
    <row r="170" spans="1:11">
      <c r="A170" s="5">
        <v>542</v>
      </c>
      <c r="B170" s="5" t="s">
        <v>6</v>
      </c>
      <c r="C170" s="5">
        <v>35</v>
      </c>
      <c r="D170" s="5">
        <v>414</v>
      </c>
      <c r="E170" s="5" t="s">
        <v>8</v>
      </c>
      <c r="F170" s="8">
        <f>DATE(2008,1,1)-INDEX(交易編號檔!B:B,MATCH(A170,交易編號檔!C:C,0))</f>
        <v>43</v>
      </c>
      <c r="G170" s="5">
        <f>COUNTIF(交易編號檔!C:C,A170)</f>
        <v>25</v>
      </c>
      <c r="H170" s="10">
        <f>AVERAGEIF(交易編號檔!C:C,A170,交易編號檔!D:D)</f>
        <v>1959.64</v>
      </c>
      <c r="I170" s="5" t="str">
        <f t="shared" si="15"/>
        <v>中間60%</v>
      </c>
      <c r="J170" s="5" t="str">
        <f t="shared" si="16"/>
        <v>前20%</v>
      </c>
      <c r="K170" s="5" t="str">
        <f t="shared" si="17"/>
        <v>中間60%</v>
      </c>
    </row>
    <row r="171" spans="1:11">
      <c r="A171" s="5">
        <v>4749</v>
      </c>
      <c r="B171" s="5" t="s">
        <v>4</v>
      </c>
      <c r="C171" s="5">
        <v>50</v>
      </c>
      <c r="D171" s="5">
        <v>600</v>
      </c>
      <c r="E171" s="5" t="s">
        <v>7</v>
      </c>
      <c r="F171" s="8">
        <f>DATE(2008,1,1)-INDEX(交易編號檔!B:B,MATCH(A171,交易編號檔!C:C,0))</f>
        <v>25</v>
      </c>
      <c r="G171" s="5">
        <f>COUNTIF(交易編號檔!C:C,A171)</f>
        <v>9</v>
      </c>
      <c r="H171" s="10">
        <f>AVERAGEIF(交易編號檔!C:C,A171,交易編號檔!D:D)</f>
        <v>3898.3333333333335</v>
      </c>
      <c r="I171" s="5" t="str">
        <f t="shared" si="15"/>
        <v>中間60%</v>
      </c>
      <c r="J171" s="5" t="str">
        <f t="shared" si="16"/>
        <v>中間60%</v>
      </c>
      <c r="K171" s="5" t="str">
        <f t="shared" si="17"/>
        <v>前20%</v>
      </c>
    </row>
    <row r="172" spans="1:11">
      <c r="A172" s="5">
        <v>5096</v>
      </c>
      <c r="B172" s="5" t="s">
        <v>4</v>
      </c>
      <c r="C172" s="5">
        <v>34</v>
      </c>
      <c r="D172" s="5">
        <v>427</v>
      </c>
      <c r="E172" s="5" t="s">
        <v>8</v>
      </c>
      <c r="F172" s="8">
        <f>DATE(2008,1,1)-INDEX(交易編號檔!B:B,MATCH(A172,交易編號檔!C:C,0))</f>
        <v>9</v>
      </c>
      <c r="G172" s="5">
        <f>COUNTIF(交易編號檔!C:C,A172)</f>
        <v>5</v>
      </c>
      <c r="H172" s="10">
        <f>AVERAGEIF(交易編號檔!C:C,A172,交易編號檔!D:D)</f>
        <v>990</v>
      </c>
      <c r="I172" s="5" t="str">
        <f t="shared" si="15"/>
        <v>前20%</v>
      </c>
      <c r="J172" s="5" t="str">
        <f t="shared" si="16"/>
        <v>中間60%</v>
      </c>
      <c r="K172" s="5" t="str">
        <f t="shared" si="17"/>
        <v>中間60%</v>
      </c>
    </row>
    <row r="173" spans="1:11">
      <c r="A173" s="5">
        <v>2194</v>
      </c>
      <c r="B173" s="5" t="s">
        <v>4</v>
      </c>
      <c r="C173" s="5">
        <v>46</v>
      </c>
      <c r="D173" s="5">
        <v>436</v>
      </c>
      <c r="E173" s="5" t="s">
        <v>8</v>
      </c>
      <c r="F173" s="8">
        <f>DATE(2008,1,1)-INDEX(交易編號檔!B:B,MATCH(A173,交易編號檔!C:C,0))</f>
        <v>44</v>
      </c>
      <c r="G173" s="5">
        <f>COUNTIF(交易編號檔!C:C,A173)</f>
        <v>7</v>
      </c>
      <c r="H173" s="10">
        <f>AVERAGEIF(交易編號檔!C:C,A173,交易編號檔!D:D)</f>
        <v>502.71428571428572</v>
      </c>
      <c r="I173" s="5" t="str">
        <f t="shared" si="15"/>
        <v>中間60%</v>
      </c>
      <c r="J173" s="5" t="str">
        <f t="shared" si="16"/>
        <v>中間60%</v>
      </c>
      <c r="K173" s="5" t="str">
        <f t="shared" si="17"/>
        <v>後20%</v>
      </c>
    </row>
    <row r="174" spans="1:11">
      <c r="A174" s="5">
        <v>7315</v>
      </c>
      <c r="B174" s="5" t="s">
        <v>4</v>
      </c>
      <c r="C174" s="5">
        <v>60</v>
      </c>
      <c r="D174" s="5">
        <v>406</v>
      </c>
      <c r="E174" s="5" t="s">
        <v>8</v>
      </c>
      <c r="F174" s="8">
        <f>DATE(2008,1,1)-INDEX(交易編號檔!B:B,MATCH(A174,交易編號檔!C:C,0))</f>
        <v>169</v>
      </c>
      <c r="G174" s="5">
        <f>COUNTIF(交易編號檔!C:C,A174)</f>
        <v>2</v>
      </c>
      <c r="H174" s="10">
        <f>AVERAGEIF(交易編號檔!C:C,A174,交易編號檔!D:D)</f>
        <v>909</v>
      </c>
      <c r="I174" s="5" t="str">
        <f t="shared" si="15"/>
        <v>中間60%</v>
      </c>
      <c r="J174" s="5" t="str">
        <f t="shared" si="16"/>
        <v>後20%</v>
      </c>
      <c r="K174" s="5" t="str">
        <f t="shared" si="17"/>
        <v>中間60%</v>
      </c>
    </row>
    <row r="175" spans="1:11">
      <c r="A175" s="5">
        <v>1118</v>
      </c>
      <c r="B175" s="5" t="s">
        <v>6</v>
      </c>
      <c r="C175" s="5">
        <v>53</v>
      </c>
      <c r="D175" s="5">
        <v>928</v>
      </c>
      <c r="E175" s="5" t="s">
        <v>7</v>
      </c>
      <c r="F175" s="8">
        <f>DATE(2008,1,1)-INDEX(交易編號檔!B:B,MATCH(A175,交易編號檔!C:C,0))</f>
        <v>23</v>
      </c>
      <c r="G175" s="5">
        <f>COUNTIF(交易編號檔!C:C,A175)</f>
        <v>6</v>
      </c>
      <c r="H175" s="10">
        <f>AVERAGEIF(交易編號檔!C:C,A175,交易編號檔!D:D)</f>
        <v>5536.166666666667</v>
      </c>
      <c r="I175" s="5" t="str">
        <f t="shared" si="15"/>
        <v>中間60%</v>
      </c>
      <c r="J175" s="5" t="str">
        <f t="shared" si="16"/>
        <v>中間60%</v>
      </c>
      <c r="K175" s="5" t="str">
        <f t="shared" si="17"/>
        <v>前20%</v>
      </c>
    </row>
    <row r="176" spans="1:11">
      <c r="A176" s="5">
        <v>92</v>
      </c>
      <c r="B176" s="5" t="s">
        <v>4</v>
      </c>
      <c r="C176" s="5">
        <v>58</v>
      </c>
      <c r="D176" s="5">
        <v>224</v>
      </c>
      <c r="E176" s="5" t="s">
        <v>5</v>
      </c>
      <c r="F176" s="8">
        <f>DATE(2008,1,1)-INDEX(交易編號檔!B:B,MATCH(A176,交易編號檔!C:C,0))</f>
        <v>44</v>
      </c>
      <c r="G176" s="5">
        <f>COUNTIF(交易編號檔!C:C,A176)</f>
        <v>10</v>
      </c>
      <c r="H176" s="10">
        <f>AVERAGEIF(交易編號檔!C:C,A176,交易編號檔!D:D)</f>
        <v>5025.2</v>
      </c>
      <c r="I176" s="5" t="str">
        <f t="shared" si="15"/>
        <v>中間60%</v>
      </c>
      <c r="J176" s="5" t="str">
        <f t="shared" si="16"/>
        <v>中間60%</v>
      </c>
      <c r="K176" s="5" t="str">
        <f t="shared" si="17"/>
        <v>前20%</v>
      </c>
    </row>
    <row r="177" spans="1:11">
      <c r="A177" s="5">
        <v>7276</v>
      </c>
      <c r="B177" s="5" t="s">
        <v>4</v>
      </c>
      <c r="C177" s="5">
        <v>37</v>
      </c>
      <c r="D177" s="5">
        <v>300</v>
      </c>
      <c r="E177" s="5" t="s">
        <v>5</v>
      </c>
      <c r="F177" s="8">
        <f>DATE(2008,1,1)-INDEX(交易編號檔!B:B,MATCH(A177,交易編號檔!C:C,0))</f>
        <v>151</v>
      </c>
      <c r="G177" s="5">
        <f>COUNTIF(交易編號檔!C:C,A177)</f>
        <v>2</v>
      </c>
      <c r="H177" s="10">
        <f>AVERAGEIF(交易編號檔!C:C,A177,交易編號檔!D:D)</f>
        <v>8880.5</v>
      </c>
      <c r="I177" s="5" t="str">
        <f t="shared" si="15"/>
        <v>中間60%</v>
      </c>
      <c r="J177" s="5" t="str">
        <f t="shared" si="16"/>
        <v>後20%</v>
      </c>
      <c r="K177" s="5" t="str">
        <f t="shared" si="17"/>
        <v>前20%</v>
      </c>
    </row>
    <row r="178" spans="1:11">
      <c r="A178" s="5">
        <v>5437</v>
      </c>
      <c r="B178" s="5" t="s">
        <v>4</v>
      </c>
      <c r="C178" s="5">
        <v>33</v>
      </c>
      <c r="D178" s="5">
        <v>950</v>
      </c>
      <c r="E178" s="5" t="s">
        <v>10</v>
      </c>
      <c r="F178" s="8">
        <f>DATE(2008,1,1)-INDEX(交易編號檔!B:B,MATCH(A178,交易編號檔!C:C,0))</f>
        <v>44</v>
      </c>
      <c r="G178" s="5">
        <f>COUNTIF(交易編號檔!C:C,A178)</f>
        <v>3</v>
      </c>
      <c r="H178" s="10">
        <f>AVERAGEIF(交易編號檔!C:C,A178,交易編號檔!D:D)</f>
        <v>528.66666666666663</v>
      </c>
      <c r="I178" s="5" t="str">
        <f t="shared" si="15"/>
        <v>中間60%</v>
      </c>
      <c r="J178" s="5" t="str">
        <f t="shared" si="16"/>
        <v>中間60%</v>
      </c>
      <c r="K178" s="5" t="str">
        <f t="shared" si="17"/>
        <v>後20%</v>
      </c>
    </row>
    <row r="179" spans="1:11">
      <c r="A179" s="5">
        <v>3056</v>
      </c>
      <c r="B179" s="5" t="s">
        <v>4</v>
      </c>
      <c r="C179" s="5">
        <v>49</v>
      </c>
      <c r="D179" s="5">
        <v>247</v>
      </c>
      <c r="E179" s="5" t="s">
        <v>5</v>
      </c>
      <c r="F179" s="8">
        <f>DATE(2008,1,1)-INDEX(交易編號檔!B:B,MATCH(A179,交易編號檔!C:C,0))</f>
        <v>256</v>
      </c>
      <c r="G179" s="5">
        <f>COUNTIF(交易編號檔!C:C,A179)</f>
        <v>3</v>
      </c>
      <c r="H179" s="10">
        <f>AVERAGEIF(交易編號檔!C:C,A179,交易編號檔!D:D)</f>
        <v>4107.666666666667</v>
      </c>
      <c r="I179" s="5" t="str">
        <f t="shared" si="15"/>
        <v>後20%</v>
      </c>
      <c r="J179" s="5" t="str">
        <f t="shared" si="16"/>
        <v>中間60%</v>
      </c>
      <c r="K179" s="5" t="str">
        <f t="shared" si="17"/>
        <v>前20%</v>
      </c>
    </row>
    <row r="180" spans="1:11">
      <c r="A180" s="5">
        <v>6922</v>
      </c>
      <c r="B180" s="5" t="s">
        <v>4</v>
      </c>
      <c r="C180" s="5">
        <v>59</v>
      </c>
      <c r="D180" s="5">
        <v>236</v>
      </c>
      <c r="E180" s="5" t="s">
        <v>5</v>
      </c>
      <c r="F180" s="8">
        <f>DATE(2008,1,1)-INDEX(交易編號檔!B:B,MATCH(A180,交易編號檔!C:C,0))</f>
        <v>215</v>
      </c>
      <c r="G180" s="5">
        <f>COUNTIF(交易編號檔!C:C,A180)</f>
        <v>1</v>
      </c>
      <c r="H180" s="10">
        <f>AVERAGEIF(交易編號檔!C:C,A180,交易編號檔!D:D)</f>
        <v>400</v>
      </c>
      <c r="I180" s="5" t="str">
        <f t="shared" si="15"/>
        <v>後20%</v>
      </c>
      <c r="J180" s="5" t="str">
        <f t="shared" si="16"/>
        <v>後20%</v>
      </c>
      <c r="K180" s="5" t="str">
        <f t="shared" si="17"/>
        <v>後20%</v>
      </c>
    </row>
    <row r="181" spans="1:11">
      <c r="A181" s="5">
        <v>1500</v>
      </c>
      <c r="B181" s="5" t="s">
        <v>6</v>
      </c>
      <c r="C181" s="5">
        <v>34</v>
      </c>
      <c r="D181" s="5">
        <v>408</v>
      </c>
      <c r="E181" s="5" t="s">
        <v>8</v>
      </c>
      <c r="F181" s="8">
        <f>DATE(2008,1,1)-INDEX(交易編號檔!B:B,MATCH(A181,交易編號檔!C:C,0))</f>
        <v>18</v>
      </c>
      <c r="G181" s="5">
        <f>COUNTIF(交易編號檔!C:C,A181)</f>
        <v>17</v>
      </c>
      <c r="H181" s="10">
        <f>AVERAGEIF(交易編號檔!C:C,A181,交易編號檔!D:D)</f>
        <v>1023.8823529411765</v>
      </c>
      <c r="I181" s="5" t="str">
        <f t="shared" si="15"/>
        <v>前20%</v>
      </c>
      <c r="J181" s="5" t="str">
        <f t="shared" si="16"/>
        <v>前20%</v>
      </c>
      <c r="K181" s="5" t="str">
        <f t="shared" si="17"/>
        <v>中間60%</v>
      </c>
    </row>
    <row r="182" spans="1:11">
      <c r="A182" s="5">
        <v>450</v>
      </c>
      <c r="B182" s="5" t="s">
        <v>4</v>
      </c>
      <c r="C182" s="5">
        <v>34</v>
      </c>
      <c r="D182" s="5">
        <v>112</v>
      </c>
      <c r="E182" s="5" t="s">
        <v>5</v>
      </c>
      <c r="F182" s="8">
        <f>DATE(2008,1,1)-INDEX(交易編號檔!B:B,MATCH(A182,交易編號檔!C:C,0))</f>
        <v>5</v>
      </c>
      <c r="G182" s="5">
        <f>COUNTIF(交易編號檔!C:C,A182)</f>
        <v>25</v>
      </c>
      <c r="H182" s="10">
        <f>AVERAGEIF(交易編號檔!C:C,A182,交易編號檔!D:D)</f>
        <v>8376.68</v>
      </c>
      <c r="I182" s="5" t="str">
        <f t="shared" si="15"/>
        <v>前20%</v>
      </c>
      <c r="J182" s="5" t="str">
        <f t="shared" si="16"/>
        <v>前20%</v>
      </c>
      <c r="K182" s="5" t="str">
        <f t="shared" si="17"/>
        <v>前20%</v>
      </c>
    </row>
    <row r="183" spans="1:11">
      <c r="A183" s="5">
        <v>6561</v>
      </c>
      <c r="B183" s="5" t="s">
        <v>4</v>
      </c>
      <c r="C183" s="5">
        <v>56</v>
      </c>
      <c r="D183" s="5">
        <v>204</v>
      </c>
      <c r="E183" s="5" t="s">
        <v>5</v>
      </c>
      <c r="F183" s="8">
        <f>DATE(2008,1,1)-INDEX(交易編號檔!B:B,MATCH(A183,交易編號檔!C:C,0))</f>
        <v>97</v>
      </c>
      <c r="G183" s="5">
        <f>COUNTIF(交易編號檔!C:C,A183)</f>
        <v>3</v>
      </c>
      <c r="H183" s="10">
        <f>AVERAGEIF(交易編號檔!C:C,A183,交易編號檔!D:D)</f>
        <v>933</v>
      </c>
      <c r="I183" s="5" t="str">
        <f t="shared" si="15"/>
        <v>中間60%</v>
      </c>
      <c r="J183" s="5" t="str">
        <f t="shared" si="16"/>
        <v>中間60%</v>
      </c>
      <c r="K183" s="5" t="str">
        <f t="shared" si="17"/>
        <v>中間60%</v>
      </c>
    </row>
    <row r="184" spans="1:11">
      <c r="A184" s="5">
        <v>1117</v>
      </c>
      <c r="B184" s="5" t="s">
        <v>4</v>
      </c>
      <c r="C184" s="5">
        <v>30</v>
      </c>
      <c r="D184" s="5">
        <v>242</v>
      </c>
      <c r="E184" s="5" t="s">
        <v>5</v>
      </c>
      <c r="F184" s="8">
        <f>DATE(2008,1,1)-INDEX(交易編號檔!B:B,MATCH(A184,交易編號檔!C:C,0))</f>
        <v>19</v>
      </c>
      <c r="G184" s="5">
        <f>COUNTIF(交易編號檔!C:C,A184)</f>
        <v>11</v>
      </c>
      <c r="H184" s="10">
        <f>AVERAGEIF(交易編號檔!C:C,A184,交易編號檔!D:D)</f>
        <v>2126.3636363636365</v>
      </c>
      <c r="I184" s="5" t="str">
        <f t="shared" si="15"/>
        <v>中間60%</v>
      </c>
      <c r="J184" s="5" t="str">
        <f t="shared" si="16"/>
        <v>中間60%</v>
      </c>
      <c r="K184" s="5" t="str">
        <f t="shared" si="17"/>
        <v>中間60%</v>
      </c>
    </row>
    <row r="185" spans="1:11">
      <c r="A185" s="5">
        <v>4436</v>
      </c>
      <c r="B185" s="5" t="s">
        <v>4</v>
      </c>
      <c r="C185" s="5">
        <v>33</v>
      </c>
      <c r="D185" s="5">
        <v>334</v>
      </c>
      <c r="E185" s="5" t="s">
        <v>5</v>
      </c>
      <c r="F185" s="8">
        <f>DATE(2008,1,1)-INDEX(交易編號檔!B:B,MATCH(A185,交易編號檔!C:C,0))</f>
        <v>64</v>
      </c>
      <c r="G185" s="5">
        <f>COUNTIF(交易編號檔!C:C,A185)</f>
        <v>2</v>
      </c>
      <c r="H185" s="10">
        <f>AVERAGEIF(交易編號檔!C:C,A185,交易編號檔!D:D)</f>
        <v>1704.5</v>
      </c>
      <c r="I185" s="5" t="str">
        <f t="shared" si="15"/>
        <v>中間60%</v>
      </c>
      <c r="J185" s="5" t="str">
        <f t="shared" si="16"/>
        <v>後20%</v>
      </c>
      <c r="K185" s="5" t="str">
        <f t="shared" si="17"/>
        <v>中間60%</v>
      </c>
    </row>
    <row r="186" spans="1:11">
      <c r="A186" s="5">
        <v>748</v>
      </c>
      <c r="B186" s="5" t="s">
        <v>6</v>
      </c>
      <c r="C186" s="5">
        <v>41</v>
      </c>
      <c r="D186" s="5">
        <v>310</v>
      </c>
      <c r="E186" s="5" t="s">
        <v>5</v>
      </c>
      <c r="F186" s="8">
        <f>DATE(2008,1,1)-INDEX(交易編號檔!B:B,MATCH(A186,交易編號檔!C:C,0))</f>
        <v>28</v>
      </c>
      <c r="G186" s="5">
        <f>COUNTIF(交易編號檔!C:C,A186)</f>
        <v>2</v>
      </c>
      <c r="H186" s="10">
        <f>AVERAGEIF(交易編號檔!C:C,A186,交易編號檔!D:D)</f>
        <v>87</v>
      </c>
      <c r="I186" s="5" t="str">
        <f t="shared" si="15"/>
        <v>中間60%</v>
      </c>
      <c r="J186" s="5" t="str">
        <f t="shared" si="16"/>
        <v>後20%</v>
      </c>
      <c r="K186" s="5" t="str">
        <f t="shared" si="17"/>
        <v>後20%</v>
      </c>
    </row>
    <row r="187" spans="1:11">
      <c r="A187" s="5">
        <v>7923</v>
      </c>
      <c r="B187" s="5" t="s">
        <v>6</v>
      </c>
      <c r="C187" s="5">
        <v>33</v>
      </c>
      <c r="D187" s="5">
        <v>237</v>
      </c>
      <c r="E187" s="5" t="s">
        <v>5</v>
      </c>
      <c r="F187" s="8">
        <f>DATE(2008,1,1)-INDEX(交易編號檔!B:B,MATCH(A187,交易編號檔!C:C,0))</f>
        <v>2</v>
      </c>
      <c r="G187" s="5">
        <f>COUNTIF(交易編號檔!C:C,A187)</f>
        <v>2</v>
      </c>
      <c r="H187" s="10">
        <f>AVERAGEIF(交易編號檔!C:C,A187,交易編號檔!D:D)</f>
        <v>2373.5</v>
      </c>
      <c r="I187" s="5" t="str">
        <f t="shared" si="15"/>
        <v>前20%</v>
      </c>
      <c r="J187" s="5" t="str">
        <f t="shared" si="16"/>
        <v>後20%</v>
      </c>
      <c r="K187" s="5" t="str">
        <f t="shared" si="17"/>
        <v>中間60%</v>
      </c>
    </row>
    <row r="188" spans="1:11">
      <c r="A188" s="5">
        <v>4126</v>
      </c>
      <c r="B188" s="5" t="s">
        <v>6</v>
      </c>
      <c r="C188" s="5">
        <v>19</v>
      </c>
      <c r="D188" s="5">
        <v>726</v>
      </c>
      <c r="E188" s="5" t="s">
        <v>7</v>
      </c>
      <c r="F188" s="8">
        <f>DATE(2008,1,1)-INDEX(交易編號檔!B:B,MATCH(A188,交易編號檔!C:C,0))</f>
        <v>43</v>
      </c>
      <c r="G188" s="5">
        <f>COUNTIF(交易編號檔!C:C,A188)</f>
        <v>7</v>
      </c>
      <c r="H188" s="10">
        <f>AVERAGEIF(交易編號檔!C:C,A188,交易編號檔!D:D)</f>
        <v>2610.8571428571427</v>
      </c>
      <c r="I188" s="5" t="str">
        <f t="shared" si="15"/>
        <v>中間60%</v>
      </c>
      <c r="J188" s="5" t="str">
        <f t="shared" si="16"/>
        <v>中間60%</v>
      </c>
      <c r="K188" s="5" t="str">
        <f t="shared" si="17"/>
        <v>中間60%</v>
      </c>
    </row>
    <row r="189" spans="1:11">
      <c r="A189" s="5">
        <v>6813</v>
      </c>
      <c r="B189" s="5" t="s">
        <v>6</v>
      </c>
      <c r="C189" s="5">
        <v>29</v>
      </c>
      <c r="D189" s="5">
        <v>104</v>
      </c>
      <c r="E189" s="5" t="s">
        <v>5</v>
      </c>
      <c r="F189" s="8">
        <f>DATE(2008,1,1)-INDEX(交易編號檔!B:B,MATCH(A189,交易編號檔!C:C,0))</f>
        <v>186</v>
      </c>
      <c r="G189" s="5">
        <f>COUNTIF(交易編號檔!C:C,A189)</f>
        <v>2</v>
      </c>
      <c r="H189" s="10">
        <f>AVERAGEIF(交易編號檔!C:C,A189,交易編號檔!D:D)</f>
        <v>1445</v>
      </c>
      <c r="I189" s="5" t="str">
        <f t="shared" si="15"/>
        <v>後20%</v>
      </c>
      <c r="J189" s="5" t="str">
        <f t="shared" si="16"/>
        <v>後20%</v>
      </c>
      <c r="K189" s="5" t="str">
        <f t="shared" si="17"/>
        <v>中間60%</v>
      </c>
    </row>
    <row r="190" spans="1:11">
      <c r="A190" s="5">
        <v>287</v>
      </c>
      <c r="B190" s="5" t="s">
        <v>6</v>
      </c>
      <c r="C190" s="5">
        <v>43</v>
      </c>
      <c r="D190" s="5">
        <v>269</v>
      </c>
      <c r="E190" s="5" t="s">
        <v>10</v>
      </c>
      <c r="F190" s="8">
        <f>DATE(2008,1,1)-INDEX(交易編號檔!B:B,MATCH(A190,交易編號檔!C:C,0))</f>
        <v>2</v>
      </c>
      <c r="G190" s="5">
        <f>COUNTIF(交易編號檔!C:C,A190)</f>
        <v>11</v>
      </c>
      <c r="H190" s="10">
        <f>AVERAGEIF(交易編號檔!C:C,A190,交易編號檔!D:D)</f>
        <v>2059.181818181818</v>
      </c>
      <c r="I190" s="5" t="str">
        <f t="shared" si="15"/>
        <v>前20%</v>
      </c>
      <c r="J190" s="5" t="str">
        <f t="shared" si="16"/>
        <v>中間60%</v>
      </c>
      <c r="K190" s="5" t="str">
        <f t="shared" si="17"/>
        <v>中間60%</v>
      </c>
    </row>
    <row r="191" spans="1:11">
      <c r="A191" s="5">
        <v>7357</v>
      </c>
      <c r="B191" s="5" t="s">
        <v>4</v>
      </c>
      <c r="C191" s="5">
        <v>57</v>
      </c>
      <c r="D191" s="5">
        <v>427</v>
      </c>
      <c r="E191" s="5" t="s">
        <v>8</v>
      </c>
      <c r="F191" s="8">
        <f>DATE(2008,1,1)-INDEX(交易編號檔!B:B,MATCH(A191,交易編號檔!C:C,0))</f>
        <v>171</v>
      </c>
      <c r="G191" s="5">
        <f>COUNTIF(交易編號檔!C:C,A191)</f>
        <v>1</v>
      </c>
      <c r="H191" s="10">
        <f>AVERAGEIF(交易編號檔!C:C,A191,交易編號檔!D:D)</f>
        <v>452</v>
      </c>
      <c r="I191" s="5" t="str">
        <f t="shared" si="15"/>
        <v>後20%</v>
      </c>
      <c r="J191" s="5" t="str">
        <f t="shared" si="16"/>
        <v>後20%</v>
      </c>
      <c r="K191" s="5" t="str">
        <f t="shared" si="17"/>
        <v>後20%</v>
      </c>
    </row>
    <row r="192" spans="1:11">
      <c r="A192" s="5">
        <v>7563</v>
      </c>
      <c r="B192" s="5" t="s">
        <v>4</v>
      </c>
      <c r="C192" s="5">
        <v>28</v>
      </c>
      <c r="D192" s="5">
        <v>403</v>
      </c>
      <c r="E192" s="5" t="s">
        <v>8</v>
      </c>
      <c r="F192" s="8">
        <f>DATE(2008,1,1)-INDEX(交易編號檔!B:B,MATCH(A192,交易編號檔!C:C,0))</f>
        <v>149</v>
      </c>
      <c r="G192" s="5">
        <f>COUNTIF(交易編號檔!C:C,A192)</f>
        <v>1</v>
      </c>
      <c r="H192" s="10">
        <f>AVERAGEIF(交易編號檔!C:C,A192,交易編號檔!D:D)</f>
        <v>1200</v>
      </c>
      <c r="I192" s="5" t="str">
        <f t="shared" si="15"/>
        <v>中間60%</v>
      </c>
      <c r="J192" s="5" t="str">
        <f t="shared" si="16"/>
        <v>後20%</v>
      </c>
      <c r="K192" s="5" t="str">
        <f t="shared" si="17"/>
        <v>中間60%</v>
      </c>
    </row>
    <row r="193" spans="1:11">
      <c r="A193" s="5">
        <v>2995</v>
      </c>
      <c r="B193" s="5" t="s">
        <v>4</v>
      </c>
      <c r="C193" s="5">
        <v>47</v>
      </c>
      <c r="D193" s="5">
        <v>247</v>
      </c>
      <c r="E193" s="5" t="s">
        <v>5</v>
      </c>
      <c r="F193" s="8">
        <f>DATE(2008,1,1)-INDEX(交易編號檔!B:B,MATCH(A193,交易編號檔!C:C,0))</f>
        <v>150</v>
      </c>
      <c r="G193" s="5">
        <f>COUNTIF(交易編號檔!C:C,A193)</f>
        <v>11</v>
      </c>
      <c r="H193" s="10">
        <f>AVERAGEIF(交易編號檔!C:C,A193,交易編號檔!D:D)</f>
        <v>2179.6363636363635</v>
      </c>
      <c r="I193" s="5" t="str">
        <f t="shared" si="15"/>
        <v>中間60%</v>
      </c>
      <c r="J193" s="5" t="str">
        <f t="shared" si="16"/>
        <v>中間60%</v>
      </c>
      <c r="K193" s="5" t="str">
        <f t="shared" si="17"/>
        <v>中間60%</v>
      </c>
    </row>
    <row r="194" spans="1:11">
      <c r="A194" s="5">
        <v>5239</v>
      </c>
      <c r="B194" s="5" t="s">
        <v>6</v>
      </c>
      <c r="C194" s="5">
        <v>31</v>
      </c>
      <c r="D194" s="5">
        <v>500</v>
      </c>
      <c r="E194" s="5" t="s">
        <v>8</v>
      </c>
      <c r="F194" s="8">
        <f>DATE(2008,1,1)-INDEX(交易編號檔!B:B,MATCH(A194,交易編號檔!C:C,0))</f>
        <v>9</v>
      </c>
      <c r="G194" s="5">
        <f>COUNTIF(交易編號檔!C:C,A194)</f>
        <v>3</v>
      </c>
      <c r="H194" s="10">
        <f>AVERAGEIF(交易編號檔!C:C,A194,交易編號檔!D:D)</f>
        <v>1272.6666666666667</v>
      </c>
      <c r="I194" s="5" t="str">
        <f t="shared" si="15"/>
        <v>前20%</v>
      </c>
      <c r="J194" s="5" t="str">
        <f t="shared" si="16"/>
        <v>中間60%</v>
      </c>
      <c r="K194" s="5" t="str">
        <f t="shared" si="17"/>
        <v>中間60%</v>
      </c>
    </row>
    <row r="195" spans="1:11">
      <c r="A195" s="5">
        <v>6966</v>
      </c>
      <c r="B195" s="5" t="s">
        <v>4</v>
      </c>
      <c r="C195" s="5">
        <v>52</v>
      </c>
      <c r="D195" s="5">
        <v>110</v>
      </c>
      <c r="E195" s="5" t="s">
        <v>5</v>
      </c>
      <c r="F195" s="8">
        <f>DATE(2008,1,1)-INDEX(交易編號檔!B:B,MATCH(A195,交易編號檔!C:C,0))</f>
        <v>207</v>
      </c>
      <c r="G195" s="5">
        <f>COUNTIF(交易編號檔!C:C,A195)</f>
        <v>1</v>
      </c>
      <c r="H195" s="10">
        <f>AVERAGEIF(交易編號檔!C:C,A195,交易編號檔!D:D)</f>
        <v>3500</v>
      </c>
      <c r="I195" s="5" t="str">
        <f t="shared" ref="I195:I199" si="18">_xlfn.IFS(RANK(F195,F:F,1)&lt;=40,"前20%",RANK(F195,F:F,1)&lt;=160,"中間60%",RANK(F195,F:F,1)&lt;=200,"後20%")</f>
        <v>後20%</v>
      </c>
      <c r="J195" s="5" t="str">
        <f t="shared" ref="J195:J199" si="19">_xlfn.IFS(RANK(G195,G:G,0)&lt;=38,"前20%",RANK(G195,G:G,0)&lt;=140,"中間60%",RANK(G195,G:G,0)&lt;=200,"後20%")</f>
        <v>後20%</v>
      </c>
      <c r="K195" s="5" t="str">
        <f t="shared" ref="K195:K199" si="20">_xlfn.IFS(RANK(H195,H:H,0)&lt;=40,"前20%",RANK(H195,H:H,0)&lt;=160,"中間60%",RANK(H195,H:H,0)&lt;=200,"後20%")</f>
        <v>中間60%</v>
      </c>
    </row>
    <row r="196" spans="1:11">
      <c r="A196" s="5">
        <v>6997</v>
      </c>
      <c r="B196" s="5" t="s">
        <v>4</v>
      </c>
      <c r="C196" s="5">
        <v>38</v>
      </c>
      <c r="D196" s="5">
        <v>600</v>
      </c>
      <c r="E196" s="5" t="s">
        <v>7</v>
      </c>
      <c r="F196" s="8">
        <f>DATE(2008,1,1)-INDEX(交易編號檔!B:B,MATCH(A196,交易編號檔!C:C,0))</f>
        <v>110</v>
      </c>
      <c r="G196" s="5">
        <f>COUNTIF(交易編號檔!C:C,A196)</f>
        <v>2</v>
      </c>
      <c r="H196" s="10">
        <f>AVERAGEIF(交易編號檔!C:C,A196,交易編號檔!D:D)</f>
        <v>5045</v>
      </c>
      <c r="I196" s="5" t="str">
        <f t="shared" si="18"/>
        <v>中間60%</v>
      </c>
      <c r="J196" s="5" t="str">
        <f t="shared" si="19"/>
        <v>後20%</v>
      </c>
      <c r="K196" s="5" t="str">
        <f t="shared" si="20"/>
        <v>前20%</v>
      </c>
    </row>
    <row r="197" spans="1:11">
      <c r="A197" s="5">
        <v>3292</v>
      </c>
      <c r="B197" s="5" t="s">
        <v>6</v>
      </c>
      <c r="C197" s="5">
        <v>39</v>
      </c>
      <c r="D197" s="5">
        <v>220</v>
      </c>
      <c r="E197" s="5" t="s">
        <v>5</v>
      </c>
      <c r="F197" s="8">
        <f>DATE(2008,1,1)-INDEX(交易編號檔!B:B,MATCH(A197,交易編號檔!C:C,0))</f>
        <v>254</v>
      </c>
      <c r="G197" s="5">
        <f>COUNTIF(交易編號檔!C:C,A197)</f>
        <v>8</v>
      </c>
      <c r="H197" s="10">
        <f>AVERAGEIF(交易編號檔!C:C,A197,交易編號檔!D:D)</f>
        <v>3590</v>
      </c>
      <c r="I197" s="5" t="str">
        <f t="shared" si="18"/>
        <v>後20%</v>
      </c>
      <c r="J197" s="5" t="str">
        <f t="shared" si="19"/>
        <v>中間60%</v>
      </c>
      <c r="K197" s="5" t="str">
        <f t="shared" si="20"/>
        <v>前20%</v>
      </c>
    </row>
    <row r="198" spans="1:11">
      <c r="A198" s="5">
        <v>4922</v>
      </c>
      <c r="B198" s="5" t="s">
        <v>4</v>
      </c>
      <c r="C198" s="5">
        <v>44</v>
      </c>
      <c r="D198" s="5">
        <v>526</v>
      </c>
      <c r="E198" s="5" t="s">
        <v>8</v>
      </c>
      <c r="F198" s="8">
        <f>DATE(2008,1,1)-INDEX(交易編號檔!B:B,MATCH(A198,交易編號檔!C:C,0))</f>
        <v>10</v>
      </c>
      <c r="G198" s="5">
        <f>COUNTIF(交易編號檔!C:C,A198)</f>
        <v>5</v>
      </c>
      <c r="H198" s="10">
        <f>AVERAGEIF(交易編號檔!C:C,A198,交易編號檔!D:D)</f>
        <v>6425.2</v>
      </c>
      <c r="I198" s="5" t="str">
        <f t="shared" si="18"/>
        <v>前20%</v>
      </c>
      <c r="J198" s="5" t="str">
        <f t="shared" si="19"/>
        <v>中間60%</v>
      </c>
      <c r="K198" s="5" t="str">
        <f t="shared" si="20"/>
        <v>前20%</v>
      </c>
    </row>
    <row r="199" spans="1:11">
      <c r="A199" s="5">
        <v>5051</v>
      </c>
      <c r="B199" s="5" t="s">
        <v>6</v>
      </c>
      <c r="C199" s="5">
        <v>35</v>
      </c>
      <c r="D199" s="5">
        <v>325</v>
      </c>
      <c r="E199" s="5" t="s">
        <v>5</v>
      </c>
      <c r="F199" s="8">
        <f>DATE(2008,1,1)-INDEX(交易編號檔!B:B,MATCH(A199,交易編號檔!C:C,0))</f>
        <v>171</v>
      </c>
      <c r="G199" s="5">
        <f>COUNTIF(交易編號檔!C:C,A199)</f>
        <v>2</v>
      </c>
      <c r="H199" s="10">
        <f>AVERAGEIF(交易編號檔!C:C,A199,交易編號檔!D:D)</f>
        <v>699.5</v>
      </c>
      <c r="I199" s="5" t="str">
        <f t="shared" si="18"/>
        <v>後20%</v>
      </c>
      <c r="J199" s="5" t="str">
        <f t="shared" si="19"/>
        <v>後20%</v>
      </c>
      <c r="K199" s="5" t="str">
        <f t="shared" si="20"/>
        <v>後20%</v>
      </c>
    </row>
    <row r="200" spans="1:11">
      <c r="A200" s="5">
        <v>6587</v>
      </c>
      <c r="B200" s="5" t="s">
        <v>6</v>
      </c>
      <c r="C200" s="5">
        <v>47</v>
      </c>
      <c r="D200" s="5">
        <v>334</v>
      </c>
      <c r="E200" s="5" t="s">
        <v>5</v>
      </c>
      <c r="F200" s="5">
        <v>730</v>
      </c>
      <c r="G200" s="5">
        <v>0</v>
      </c>
      <c r="H200" s="10">
        <v>0</v>
      </c>
      <c r="I200" s="5" t="str">
        <f t="shared" ref="I200:I201" si="21">_xlfn.IFS(RANK(F200,F:F,1)&lt;=40,"前20%",RANK(F200,F:F,1)&lt;=160,"中間60%",RANK(F200,F:F,1)&lt;=200,"後20%")</f>
        <v>後20%</v>
      </c>
      <c r="J200" s="5" t="str">
        <f t="shared" ref="J200:J201" si="22">_xlfn.IFS(RANK(G200,G:G,0)&lt;=38,"前20%",RANK(G200,G:G,0)&lt;=140,"中間60%",RANK(G200,G:G,0)&lt;=200,"後20%")</f>
        <v>後20%</v>
      </c>
      <c r="K200" s="5" t="str">
        <f t="shared" ref="K200:K201" si="23">_xlfn.IFS(RANK(H200,H:H,0)&lt;=40,"前20%",RANK(H200,H:H,0)&lt;=160,"中間60%",RANK(H200,H:H,0)&lt;=200,"後20%")</f>
        <v>後20%</v>
      </c>
    </row>
    <row r="201" spans="1:11">
      <c r="A201" s="5">
        <v>7200</v>
      </c>
      <c r="B201" s="5" t="s">
        <v>4</v>
      </c>
      <c r="C201" s="5">
        <v>32</v>
      </c>
      <c r="D201" s="5">
        <v>600</v>
      </c>
      <c r="E201" s="5" t="s">
        <v>7</v>
      </c>
      <c r="F201" s="5">
        <v>730</v>
      </c>
      <c r="G201" s="5">
        <v>0</v>
      </c>
      <c r="H201" s="10">
        <v>0</v>
      </c>
      <c r="I201" s="5" t="str">
        <f t="shared" si="21"/>
        <v>後20%</v>
      </c>
      <c r="J201" s="5" t="str">
        <f t="shared" si="22"/>
        <v>後20%</v>
      </c>
      <c r="K201" s="5" t="str">
        <f t="shared" si="23"/>
        <v>後20%</v>
      </c>
    </row>
  </sheetData>
  <autoFilter ref="A1:K199" xr:uid="{6502FEFB-E576-C548-9C6A-4B1C2EE6716F}"/>
  <mergeCells count="3">
    <mergeCell ref="S1:T1"/>
    <mergeCell ref="Q1:R1"/>
    <mergeCell ref="O1:P1"/>
  </mergeCells>
  <phoneticPr fontId="1" type="noConversion"/>
  <pageMargins left="0.7" right="0.7" top="0.75" bottom="0.75" header="0.3" footer="0.3"/>
  <ignoredErrors>
    <ignoredError sqref="Q2:Q4 S2:S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15F73-67C5-B043-B898-B81B9036BC12}">
  <dimension ref="A1:AK201"/>
  <sheetViews>
    <sheetView tabSelected="1" zoomScaleNormal="144" workbookViewId="0">
      <pane ySplit="1" topLeftCell="A2" activePane="bottomLeft" state="frozen"/>
      <selection pane="bottomLeft" sqref="A1:M21"/>
    </sheetView>
  </sheetViews>
  <sheetFormatPr baseColWidth="10" defaultColWidth="8.83203125" defaultRowHeight="16"/>
  <cols>
    <col min="1" max="1" width="8.83203125" style="5"/>
    <col min="2" max="5" width="0" style="5" hidden="1" customWidth="1"/>
    <col min="6" max="7" width="8.33203125" style="5" customWidth="1"/>
    <col min="8" max="8" width="13.33203125" style="10" bestFit="1" customWidth="1"/>
    <col min="9" max="9" width="9.33203125" style="5" bestFit="1" customWidth="1"/>
    <col min="10" max="12" width="8.83203125" style="5"/>
    <col min="13" max="16" width="8.83203125" style="1"/>
    <col min="17" max="17" width="8.83203125" style="5"/>
    <col min="18" max="18" width="8.33203125" style="62" bestFit="1" customWidth="1"/>
    <col min="19" max="24" width="8.83203125" style="1"/>
    <col min="25" max="25" width="8.83203125" style="63"/>
    <col min="26" max="32" width="8.83203125" style="1"/>
    <col min="33" max="33" width="8.83203125" style="63"/>
    <col min="34" max="34" width="8.83203125" style="1"/>
    <col min="35" max="35" width="8.83203125" style="5"/>
    <col min="36" max="37" width="8.83203125" style="63"/>
    <col min="38" max="16384" width="8.83203125" style="1"/>
  </cols>
  <sheetData>
    <row r="1" spans="1:37" s="5" customFormat="1">
      <c r="A1" s="5" t="s">
        <v>11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1104</v>
      </c>
      <c r="G1" s="5" t="s">
        <v>1105</v>
      </c>
      <c r="H1" s="9" t="s">
        <v>1106</v>
      </c>
      <c r="I1" s="5" t="s">
        <v>1120</v>
      </c>
      <c r="J1" s="5" t="s">
        <v>1121</v>
      </c>
      <c r="K1" s="5" t="s">
        <v>1122</v>
      </c>
      <c r="L1" s="5" t="s">
        <v>1123</v>
      </c>
      <c r="M1" s="5" t="s">
        <v>1124</v>
      </c>
      <c r="Q1" s="5" t="s">
        <v>11</v>
      </c>
      <c r="R1" s="61" t="s">
        <v>1125</v>
      </c>
      <c r="S1" s="5" t="s">
        <v>1126</v>
      </c>
      <c r="T1" s="5" t="s">
        <v>1127</v>
      </c>
      <c r="U1" s="5" t="s">
        <v>1120</v>
      </c>
      <c r="V1" s="5" t="s">
        <v>1121</v>
      </c>
      <c r="W1" s="5" t="s">
        <v>1122</v>
      </c>
      <c r="X1" s="5" t="s">
        <v>1123</v>
      </c>
      <c r="Y1" s="11" t="s">
        <v>1124</v>
      </c>
      <c r="Z1" s="5" t="s">
        <v>1128</v>
      </c>
      <c r="AA1" s="5" t="s">
        <v>1129</v>
      </c>
      <c r="AB1" s="5" t="s">
        <v>1130</v>
      </c>
      <c r="AC1" s="5" t="s">
        <v>1120</v>
      </c>
      <c r="AD1" s="5" t="s">
        <v>1121</v>
      </c>
      <c r="AE1" s="5" t="s">
        <v>1122</v>
      </c>
      <c r="AF1" s="5" t="s">
        <v>1123</v>
      </c>
      <c r="AG1" s="11" t="s">
        <v>1124</v>
      </c>
      <c r="AI1" s="5" t="s">
        <v>11</v>
      </c>
      <c r="AJ1" s="11" t="s">
        <v>1124</v>
      </c>
      <c r="AK1" s="11" t="s">
        <v>1124</v>
      </c>
    </row>
    <row r="2" spans="1:37">
      <c r="A2" s="5">
        <v>1686</v>
      </c>
      <c r="B2" s="5" t="s">
        <v>4</v>
      </c>
      <c r="C2" s="5">
        <v>34</v>
      </c>
      <c r="D2" s="5">
        <v>234</v>
      </c>
      <c r="E2" s="5" t="s">
        <v>5</v>
      </c>
      <c r="F2" s="8">
        <f>DATE(2008,1,1)-INDEX(交易編號檔!B:B,MATCH(A2,交易編號檔!C:C,0))</f>
        <v>3</v>
      </c>
      <c r="G2" s="5">
        <f>COUNTIF(交易編號檔!C:C,A2)</f>
        <v>77</v>
      </c>
      <c r="H2" s="10">
        <f>AVERAGEIF(交易編號檔!C:C,A2,交易編號檔!D:D)</f>
        <v>6419.8701298701299</v>
      </c>
      <c r="I2" s="5">
        <f>MAX(INT((200-F2)/20)+1,0)</f>
        <v>10</v>
      </c>
      <c r="J2" s="5">
        <f>MIN(ROUND(G2/2,0),40)</f>
        <v>39</v>
      </c>
      <c r="K2" s="5">
        <f>MIN(ROUND(H2/160,0),50)</f>
        <v>40</v>
      </c>
      <c r="L2" s="5">
        <f>SUM(I2:K2)</f>
        <v>89</v>
      </c>
      <c r="M2" s="1">
        <f>RANK(L2,L:L,0)</f>
        <v>1</v>
      </c>
      <c r="N2" s="43"/>
      <c r="Q2" s="5">
        <v>1686</v>
      </c>
      <c r="R2" s="61">
        <f>_xlfn.IFNA(DATE(2007,1,1)-INDEX(交易編號檔!G:G,MATCH($Q2,交易編號檔!H:H,0)),"")</f>
        <v>5</v>
      </c>
      <c r="S2" s="1">
        <f>COUNTIF(交易編號檔!H:H,$Q2)</f>
        <v>18</v>
      </c>
      <c r="T2" s="1">
        <f>AVERAGEIF(交易編號檔!H:H,A2,交易編號檔!I:I)</f>
        <v>5374.8888888888887</v>
      </c>
      <c r="U2" s="5">
        <f>MAX(INT((100-R2)/10)+1,0)</f>
        <v>10</v>
      </c>
      <c r="V2" s="5">
        <f>MIN(ROUND(S2,0),40)</f>
        <v>18</v>
      </c>
      <c r="W2" s="5">
        <f>MIN(ROUND(T2/160,0),50)</f>
        <v>34</v>
      </c>
      <c r="X2" s="1">
        <f>SUM(U2:W2)</f>
        <v>62</v>
      </c>
      <c r="Y2" s="63">
        <f>_xlfn.IFNA(RANK(X2,X:X,0),"")</f>
        <v>7</v>
      </c>
      <c r="Z2" s="61">
        <f>_xlfn.IFNA(DATE(2008,1,1)-INDEX(交易編號檔!M:M,MATCH($Q2,交易編號檔!N:N,0)),"")</f>
        <v>3</v>
      </c>
      <c r="AA2" s="1">
        <f>COUNTIF(交易編號檔!N:N,$Q2)</f>
        <v>59</v>
      </c>
      <c r="AB2" s="1">
        <f>AVERAGEIF(交易編號檔!N:N,A2,交易編號檔!O:O)</f>
        <v>6738.6779661016953</v>
      </c>
      <c r="AC2" s="5">
        <f>MAX(INT((100-Z2)/10)+1,0)</f>
        <v>10</v>
      </c>
      <c r="AD2" s="5">
        <f>MIN(ROUND(AA2,0),40)</f>
        <v>40</v>
      </c>
      <c r="AE2" s="5">
        <f>MIN(ROUND(AB2/160,0),50)</f>
        <v>42</v>
      </c>
      <c r="AF2" s="1">
        <f>SUM(AC2:AE2)</f>
        <v>92</v>
      </c>
      <c r="AG2" s="63">
        <f>_xlfn.IFNA(RANK(AF2,AF:AF,0),"")</f>
        <v>1</v>
      </c>
      <c r="AI2" s="5">
        <v>1686</v>
      </c>
      <c r="AJ2" s="63">
        <v>7</v>
      </c>
      <c r="AK2" s="63">
        <v>1</v>
      </c>
    </row>
    <row r="3" spans="1:37">
      <c r="A3" s="5">
        <v>332</v>
      </c>
      <c r="B3" s="5" t="s">
        <v>4</v>
      </c>
      <c r="C3" s="5">
        <v>29</v>
      </c>
      <c r="D3" s="5">
        <v>542</v>
      </c>
      <c r="E3" s="5" t="s">
        <v>8</v>
      </c>
      <c r="F3" s="8">
        <f>DATE(2008,1,1)-INDEX(交易編號檔!B:B,MATCH(A3,交易編號檔!C:C,0))</f>
        <v>12</v>
      </c>
      <c r="G3" s="5">
        <f>COUNTIF(交易編號檔!C:C,A3)</f>
        <v>64</v>
      </c>
      <c r="H3" s="10">
        <f>AVERAGEIF(交易編號檔!C:C,A3,交易編號檔!D:D)</f>
        <v>6639.140625</v>
      </c>
      <c r="I3" s="5">
        <f>MAX(INT((200-F3)/20)+1,0)</f>
        <v>10</v>
      </c>
      <c r="J3" s="5">
        <f>MIN(ROUND(G3/2,0),40)</f>
        <v>32</v>
      </c>
      <c r="K3" s="5">
        <f>MIN(ROUND(H3/160,0),50)</f>
        <v>41</v>
      </c>
      <c r="L3" s="5">
        <f>SUM(I3:K3)</f>
        <v>83</v>
      </c>
      <c r="M3" s="1">
        <f>RANK(L3,L:L,0)</f>
        <v>2</v>
      </c>
      <c r="N3" s="43"/>
      <c r="Q3" s="5">
        <v>332</v>
      </c>
      <c r="R3" s="61">
        <f>_xlfn.IFNA(DATE(2007,1,1)-INDEX(交易編號檔!G:G,MATCH($Q3,交易編號檔!H:H,0)),"")</f>
        <v>9</v>
      </c>
      <c r="S3" s="1">
        <f>COUNTIF(交易編號檔!H:H,$Q3)</f>
        <v>38</v>
      </c>
      <c r="T3" s="1">
        <f>AVERAGEIF(交易編號檔!H:H,A3,交易編號檔!I:I)</f>
        <v>8622.2631578947367</v>
      </c>
      <c r="U3" s="5">
        <f>MAX(INT((100-R3)/10)+1,0)</f>
        <v>10</v>
      </c>
      <c r="V3" s="5">
        <f>MIN(ROUND(S3,0),40)</f>
        <v>38</v>
      </c>
      <c r="W3" s="5">
        <f>MIN(ROUND(T3/160,0),50)</f>
        <v>50</v>
      </c>
      <c r="X3" s="1">
        <f>SUM(U3:W3)</f>
        <v>98</v>
      </c>
      <c r="Y3" s="63">
        <f t="shared" ref="Y3:Y66" si="0">_xlfn.IFNA(RANK(X3,X:X,0),"")</f>
        <v>1</v>
      </c>
      <c r="Z3" s="61">
        <f>_xlfn.IFNA(DATE(2008,1,1)-INDEX(交易編號檔!M:M,MATCH($Q3,交易編號檔!N:N,0)),"")</f>
        <v>12</v>
      </c>
      <c r="AA3" s="1">
        <f>COUNTIF(交易編號檔!N:N,$Q3)</f>
        <v>26</v>
      </c>
      <c r="AB3" s="1">
        <f>AVERAGEIF(交易編號檔!N:N,A3,交易編號檔!O:O)</f>
        <v>3740.7307692307691</v>
      </c>
      <c r="AC3" s="5">
        <f>MAX(INT((100-Z3)/10)+1,0)</f>
        <v>9</v>
      </c>
      <c r="AD3" s="5">
        <f>MIN(ROUND(AA3,0),40)</f>
        <v>26</v>
      </c>
      <c r="AE3" s="5">
        <f>MIN(ROUND(AB3/160,0),50)</f>
        <v>23</v>
      </c>
      <c r="AF3" s="1">
        <f>SUM(AC3:AE3)</f>
        <v>58</v>
      </c>
      <c r="AG3" s="63">
        <f t="shared" ref="AG3:AG66" si="1">_xlfn.IFNA(RANK(AF3,AF:AF,0),"")</f>
        <v>8</v>
      </c>
      <c r="AI3" s="5">
        <v>332</v>
      </c>
      <c r="AJ3" s="63">
        <v>1</v>
      </c>
      <c r="AK3" s="63">
        <v>8</v>
      </c>
    </row>
    <row r="4" spans="1:37">
      <c r="A4" s="5">
        <v>450</v>
      </c>
      <c r="B4" s="5" t="s">
        <v>4</v>
      </c>
      <c r="C4" s="5">
        <v>34</v>
      </c>
      <c r="D4" s="5">
        <v>112</v>
      </c>
      <c r="E4" s="5" t="s">
        <v>5</v>
      </c>
      <c r="F4" s="8">
        <f>DATE(2008,1,1)-INDEX(交易編號檔!B:B,MATCH(A4,交易編號檔!C:C,0))</f>
        <v>5</v>
      </c>
      <c r="G4" s="5">
        <f>COUNTIF(交易編號檔!C:C,A4)</f>
        <v>25</v>
      </c>
      <c r="H4" s="10">
        <f>AVERAGEIF(交易編號檔!C:C,A4,交易編號檔!D:D)</f>
        <v>8376.68</v>
      </c>
      <c r="I4" s="5">
        <f>MAX(INT((200-F4)/20)+1,0)</f>
        <v>10</v>
      </c>
      <c r="J4" s="5">
        <f>MIN(ROUND(G4/2,0),40)</f>
        <v>13</v>
      </c>
      <c r="K4" s="5">
        <f>MIN(ROUND(H4/160,0),50)</f>
        <v>50</v>
      </c>
      <c r="L4" s="5">
        <f>SUM(I4:K4)</f>
        <v>73</v>
      </c>
      <c r="M4" s="1">
        <f>RANK(L4,L:L,0)</f>
        <v>3</v>
      </c>
      <c r="N4" s="43"/>
      <c r="Q4" s="5">
        <v>450</v>
      </c>
      <c r="R4" s="61">
        <f>_xlfn.IFNA(DATE(2007,1,1)-INDEX(交易編號檔!G:G,MATCH($Q4,交易編號檔!H:H,0)),"")</f>
        <v>2</v>
      </c>
      <c r="S4" s="1">
        <f>COUNTIF(交易編號檔!H:H,$Q4)</f>
        <v>11</v>
      </c>
      <c r="T4" s="1">
        <f>AVERAGEIF(交易編號檔!H:H,A4,交易編號檔!I:I)</f>
        <v>3292.3636363636365</v>
      </c>
      <c r="U4" s="5">
        <f>MAX(INT((100-R4)/10)+1,0)</f>
        <v>10</v>
      </c>
      <c r="V4" s="5">
        <f>MIN(ROUND(S4,0),40)</f>
        <v>11</v>
      </c>
      <c r="W4" s="5">
        <f>MIN(ROUND(T4/160,0),50)</f>
        <v>21</v>
      </c>
      <c r="X4" s="1">
        <f>SUM(U4:W4)</f>
        <v>42</v>
      </c>
      <c r="Y4" s="63">
        <f t="shared" si="0"/>
        <v>27</v>
      </c>
      <c r="Z4" s="61">
        <f>_xlfn.IFNA(DATE(2008,1,1)-INDEX(交易編號檔!M:M,MATCH($Q4,交易編號檔!N:N,0)),"")</f>
        <v>5</v>
      </c>
      <c r="AA4" s="1">
        <f>COUNTIF(交易編號檔!N:N,$Q4)</f>
        <v>14</v>
      </c>
      <c r="AB4" s="1">
        <f>AVERAGEIF(交易編號檔!N:N,A4,交易編號檔!O:O)</f>
        <v>12371.5</v>
      </c>
      <c r="AC4" s="5">
        <f>MAX(INT((100-Z4)/10)+1,0)</f>
        <v>10</v>
      </c>
      <c r="AD4" s="5">
        <f>MIN(ROUND(AA4,0),40)</f>
        <v>14</v>
      </c>
      <c r="AE4" s="5">
        <f>MIN(ROUND(AB4/160,0),50)</f>
        <v>50</v>
      </c>
      <c r="AF4" s="1">
        <f>SUM(AC4:AE4)</f>
        <v>74</v>
      </c>
      <c r="AG4" s="63">
        <f t="shared" si="1"/>
        <v>2</v>
      </c>
      <c r="AI4" s="5">
        <v>450</v>
      </c>
      <c r="AJ4" s="63">
        <v>27</v>
      </c>
      <c r="AK4" s="63">
        <v>2</v>
      </c>
    </row>
    <row r="5" spans="1:37">
      <c r="A5" s="5">
        <v>4785</v>
      </c>
      <c r="B5" s="5" t="s">
        <v>4</v>
      </c>
      <c r="C5" s="5">
        <v>53</v>
      </c>
      <c r="D5" s="5">
        <v>251</v>
      </c>
      <c r="E5" s="5" t="s">
        <v>5</v>
      </c>
      <c r="F5" s="8">
        <f>DATE(2008,1,1)-INDEX(交易編號檔!B:B,MATCH(A5,交易編號檔!C:C,0))</f>
        <v>12</v>
      </c>
      <c r="G5" s="5">
        <f>COUNTIF(交易編號檔!C:C,A5)</f>
        <v>10</v>
      </c>
      <c r="H5" s="10">
        <f>AVERAGEIF(交易編號檔!C:C,A5,交易編號檔!D:D)</f>
        <v>9241.6</v>
      </c>
      <c r="I5" s="5">
        <f>MAX(INT((200-F5)/20)+1,0)</f>
        <v>10</v>
      </c>
      <c r="J5" s="5">
        <f>MIN(ROUND(G5/2,0),40)</f>
        <v>5</v>
      </c>
      <c r="K5" s="5">
        <f>MIN(ROUND(H5/160,0),50)</f>
        <v>50</v>
      </c>
      <c r="L5" s="5">
        <f>SUM(I5:K5)</f>
        <v>65</v>
      </c>
      <c r="M5" s="1">
        <f>RANK(L5,L:L,0)</f>
        <v>4</v>
      </c>
      <c r="N5" s="43"/>
      <c r="Q5" s="5">
        <v>4785</v>
      </c>
      <c r="R5" s="61">
        <f>_xlfn.IFNA(DATE(2007,1,1)-INDEX(交易編號檔!G:G,MATCH($Q5,交易編號檔!H:H,0)),"")</f>
        <v>44</v>
      </c>
      <c r="S5" s="1">
        <f>COUNTIF(交易編號檔!H:H,$Q5)</f>
        <v>5</v>
      </c>
      <c r="T5" s="1">
        <f>AVERAGEIF(交易編號檔!H:H,A5,交易編號檔!I:I)</f>
        <v>17124.400000000001</v>
      </c>
      <c r="U5" s="5">
        <f>MAX(INT((100-R5)/10)+1,0)</f>
        <v>6</v>
      </c>
      <c r="V5" s="5">
        <f>MIN(ROUND(S5,0),40)</f>
        <v>5</v>
      </c>
      <c r="W5" s="5">
        <f>MIN(ROUND(T5/160,0),50)</f>
        <v>50</v>
      </c>
      <c r="X5" s="1">
        <f>SUM(U5:W5)</f>
        <v>61</v>
      </c>
      <c r="Y5" s="63">
        <f t="shared" si="0"/>
        <v>8</v>
      </c>
      <c r="Z5" s="61">
        <f>_xlfn.IFNA(DATE(2008,1,1)-INDEX(交易編號檔!M:M,MATCH($Q5,交易編號檔!N:N,0)),"")</f>
        <v>12</v>
      </c>
      <c r="AA5" s="1">
        <f>COUNTIF(交易編號檔!N:N,$Q5)</f>
        <v>5</v>
      </c>
      <c r="AB5" s="1">
        <f>AVERAGEIF(交易編號檔!N:N,A5,交易編號檔!O:O)</f>
        <v>1358.8</v>
      </c>
      <c r="AC5" s="5">
        <f>MAX(INT((100-Z5)/10)+1,0)</f>
        <v>9</v>
      </c>
      <c r="AD5" s="5">
        <f>MIN(ROUND(AA5,0),40)</f>
        <v>5</v>
      </c>
      <c r="AE5" s="5">
        <f>MIN(ROUND(AB5/160,0),50)</f>
        <v>8</v>
      </c>
      <c r="AF5" s="1">
        <f>SUM(AC5:AE5)</f>
        <v>22</v>
      </c>
      <c r="AG5" s="63">
        <f t="shared" si="1"/>
        <v>63</v>
      </c>
      <c r="AI5" s="5">
        <v>4785</v>
      </c>
      <c r="AJ5" s="63">
        <v>8</v>
      </c>
      <c r="AK5" s="63">
        <v>63</v>
      </c>
    </row>
    <row r="6" spans="1:37">
      <c r="A6" s="5">
        <v>6828</v>
      </c>
      <c r="B6" s="5" t="s">
        <v>4</v>
      </c>
      <c r="C6" s="5">
        <v>32</v>
      </c>
      <c r="D6" s="5">
        <v>730</v>
      </c>
      <c r="E6" s="5" t="s">
        <v>7</v>
      </c>
      <c r="F6" s="8">
        <f>DATE(2008,1,1)-INDEX(交易編號檔!B:B,MATCH(A6,交易編號檔!C:C,0))</f>
        <v>1</v>
      </c>
      <c r="G6" s="5">
        <f>COUNTIF(交易編號檔!C:C,A6)</f>
        <v>3</v>
      </c>
      <c r="H6" s="10">
        <f>AVERAGEIF(交易編號檔!C:C,A6,交易編號檔!D:D)</f>
        <v>10812.333333333334</v>
      </c>
      <c r="I6" s="5">
        <f>MAX(INT((200-F6)/20)+1,0)</f>
        <v>10</v>
      </c>
      <c r="J6" s="5">
        <f>MIN(ROUND(G6/2,0),40)</f>
        <v>2</v>
      </c>
      <c r="K6" s="5">
        <f>MIN(ROUND(H6/160,0),50)</f>
        <v>50</v>
      </c>
      <c r="L6" s="5">
        <f>SUM(I6:K6)</f>
        <v>62</v>
      </c>
      <c r="M6" s="1">
        <f>RANK(L6,L:L,0)</f>
        <v>5</v>
      </c>
      <c r="N6" s="43"/>
      <c r="R6" s="61"/>
      <c r="U6" s="5"/>
      <c r="V6" s="5"/>
      <c r="W6" s="5"/>
      <c r="Y6" s="63" t="str">
        <f t="shared" si="0"/>
        <v/>
      </c>
      <c r="Z6" s="61"/>
      <c r="AC6" s="5"/>
      <c r="AD6" s="5"/>
      <c r="AE6" s="5"/>
      <c r="AG6" s="63" t="str">
        <f t="shared" si="1"/>
        <v/>
      </c>
      <c r="AI6" s="5">
        <v>5455</v>
      </c>
      <c r="AJ6" s="63">
        <v>120</v>
      </c>
      <c r="AK6" s="63">
        <v>6</v>
      </c>
    </row>
    <row r="7" spans="1:37">
      <c r="A7" s="5">
        <v>5455</v>
      </c>
      <c r="B7" s="5" t="s">
        <v>4</v>
      </c>
      <c r="C7" s="5">
        <v>61</v>
      </c>
      <c r="D7" s="5">
        <v>710</v>
      </c>
      <c r="E7" s="5" t="s">
        <v>7</v>
      </c>
      <c r="F7" s="8">
        <f>DATE(2008,1,1)-INDEX(交易編號檔!B:B,MATCH(A7,交易編號檔!C:C,0))</f>
        <v>22</v>
      </c>
      <c r="G7" s="5">
        <f>COUNTIF(交易編號檔!C:C,A7)</f>
        <v>3</v>
      </c>
      <c r="H7" s="10">
        <f>AVERAGEIF(交易編號檔!C:C,A7,交易編號檔!D:D)</f>
        <v>11730</v>
      </c>
      <c r="I7" s="5">
        <f>MAX(INT((200-F7)/20)+1,0)</f>
        <v>9</v>
      </c>
      <c r="J7" s="5">
        <f>MIN(ROUND(G7/2,0),40)</f>
        <v>2</v>
      </c>
      <c r="K7" s="5">
        <f>MIN(ROUND(H7/160,0),50)</f>
        <v>50</v>
      </c>
      <c r="L7" s="5">
        <f>SUM(I7:K7)</f>
        <v>61</v>
      </c>
      <c r="M7" s="1">
        <f>RANK(L7,L:L,0)</f>
        <v>6</v>
      </c>
      <c r="N7" s="43"/>
      <c r="Q7" s="5">
        <v>5455</v>
      </c>
      <c r="R7" s="61">
        <f>_xlfn.IFNA(DATE(2007,1,1)-INDEX(交易編號檔!G:G,MATCH($Q7,交易編號檔!H:H,0)),"")</f>
        <v>100</v>
      </c>
      <c r="S7" s="1">
        <f>COUNTIF(交易編號檔!H:H,$Q7)</f>
        <v>1</v>
      </c>
      <c r="T7" s="1">
        <f>AVERAGEIF(交易編號檔!H:H,A7,交易編號檔!I:I)</f>
        <v>400</v>
      </c>
      <c r="U7" s="5">
        <f>MAX(INT((100-R7)/10)+1,0)</f>
        <v>1</v>
      </c>
      <c r="V7" s="5">
        <f>MIN(ROUND(S7,0),40)</f>
        <v>1</v>
      </c>
      <c r="W7" s="5">
        <f>MIN(ROUND(T7/160,0),50)</f>
        <v>3</v>
      </c>
      <c r="X7" s="1">
        <f>SUM(U7:W7)</f>
        <v>5</v>
      </c>
      <c r="Y7" s="63">
        <f t="shared" si="0"/>
        <v>120</v>
      </c>
      <c r="Z7" s="61">
        <f>_xlfn.IFNA(DATE(2008,1,1)-INDEX(交易編號檔!M:M,MATCH($Q7,交易編號檔!N:N,0)),"")</f>
        <v>22</v>
      </c>
      <c r="AA7" s="1">
        <f>COUNTIF(交易編號檔!N:N,$Q7)</f>
        <v>2</v>
      </c>
      <c r="AB7" s="1">
        <f>AVERAGEIF(交易編號檔!N:N,A7,交易編號檔!O:O)</f>
        <v>17395</v>
      </c>
      <c r="AC7" s="5">
        <f>MAX(INT((100-Z7)/10)+1,0)</f>
        <v>8</v>
      </c>
      <c r="AD7" s="5">
        <f>MIN(ROUND(AA7,0),40)</f>
        <v>2</v>
      </c>
      <c r="AE7" s="5">
        <f>MIN(ROUND(AB7/160,0),50)</f>
        <v>50</v>
      </c>
      <c r="AF7" s="1">
        <f>SUM(AC7:AE7)</f>
        <v>60</v>
      </c>
      <c r="AG7" s="63">
        <f t="shared" si="1"/>
        <v>6</v>
      </c>
      <c r="AI7" s="5">
        <v>1672</v>
      </c>
      <c r="AJ7" s="63">
        <v>3</v>
      </c>
      <c r="AK7" s="63">
        <v>4</v>
      </c>
    </row>
    <row r="8" spans="1:37">
      <c r="A8" s="5">
        <v>1672</v>
      </c>
      <c r="B8" s="5" t="s">
        <v>4</v>
      </c>
      <c r="C8" s="5">
        <v>35</v>
      </c>
      <c r="D8" s="5">
        <v>268</v>
      </c>
      <c r="E8" s="5" t="s">
        <v>10</v>
      </c>
      <c r="F8" s="8">
        <f>DATE(2008,1,1)-INDEX(交易編號檔!B:B,MATCH(A8,交易編號檔!C:C,0))</f>
        <v>4</v>
      </c>
      <c r="G8" s="5">
        <f>COUNTIF(交易編號檔!C:C,A8)</f>
        <v>43</v>
      </c>
      <c r="H8" s="10">
        <f>AVERAGEIF(交易編號檔!C:C,A8,交易編號檔!D:D)</f>
        <v>4577.2558139534885</v>
      </c>
      <c r="I8" s="5">
        <f>MAX(INT((200-F8)/20)+1,0)</f>
        <v>10</v>
      </c>
      <c r="J8" s="5">
        <f>MIN(ROUND(G8/2,0),40)</f>
        <v>22</v>
      </c>
      <c r="K8" s="5">
        <f>MIN(ROUND(H8/160,0),50)</f>
        <v>29</v>
      </c>
      <c r="L8" s="5">
        <f>SUM(I8:K8)</f>
        <v>61</v>
      </c>
      <c r="M8" s="1">
        <f>RANK(L8,L:L,0)</f>
        <v>6</v>
      </c>
      <c r="N8" s="43"/>
      <c r="Q8" s="5">
        <v>1672</v>
      </c>
      <c r="R8" s="61">
        <f>_xlfn.IFNA(DATE(2007,1,1)-INDEX(交易編號檔!G:G,MATCH($Q8,交易編號檔!H:H,0)),"")</f>
        <v>45</v>
      </c>
      <c r="S8" s="1">
        <f>COUNTIF(交易編號檔!H:H,$Q8)</f>
        <v>12</v>
      </c>
      <c r="T8" s="1">
        <f>AVERAGEIF(交易編號檔!H:H,A8,交易編號檔!I:I)</f>
        <v>7512.583333333333</v>
      </c>
      <c r="U8" s="5">
        <f>MAX(INT((100-R8)/10)+1,0)</f>
        <v>6</v>
      </c>
      <c r="V8" s="5">
        <f>MIN(ROUND(S8,0),40)</f>
        <v>12</v>
      </c>
      <c r="W8" s="5">
        <f>MIN(ROUND(T8/160,0),50)</f>
        <v>47</v>
      </c>
      <c r="X8" s="1">
        <f>SUM(U8:W8)</f>
        <v>65</v>
      </c>
      <c r="Y8" s="63">
        <f t="shared" si="0"/>
        <v>3</v>
      </c>
      <c r="Z8" s="61">
        <f>_xlfn.IFNA(DATE(2008,1,1)-INDEX(交易編號檔!M:M,MATCH($Q8,交易編號檔!N:N,0)),"")</f>
        <v>4</v>
      </c>
      <c r="AA8" s="1">
        <f>COUNTIF(交易編號檔!N:N,$Q8)</f>
        <v>31</v>
      </c>
      <c r="AB8" s="1">
        <f>AVERAGEIF(交易編號檔!N:N,A8,交易編號檔!O:O)</f>
        <v>3441</v>
      </c>
      <c r="AC8" s="5">
        <f>MAX(INT((100-Z8)/10)+1,0)</f>
        <v>10</v>
      </c>
      <c r="AD8" s="5">
        <f>MIN(ROUND(AA8,0),40)</f>
        <v>31</v>
      </c>
      <c r="AE8" s="5">
        <f>MIN(ROUND(AB8/160,0),50)</f>
        <v>22</v>
      </c>
      <c r="AF8" s="1">
        <f>SUM(AC8:AE8)</f>
        <v>63</v>
      </c>
      <c r="AG8" s="63">
        <f t="shared" si="1"/>
        <v>4</v>
      </c>
      <c r="AI8" s="5">
        <v>3596</v>
      </c>
      <c r="AJ8" s="63">
        <v>106</v>
      </c>
      <c r="AK8" s="63">
        <v>3</v>
      </c>
    </row>
    <row r="9" spans="1:37">
      <c r="A9" s="5">
        <v>3596</v>
      </c>
      <c r="B9" s="5" t="s">
        <v>4</v>
      </c>
      <c r="C9" s="5">
        <v>37</v>
      </c>
      <c r="D9" s="5">
        <v>247</v>
      </c>
      <c r="E9" s="5" t="s">
        <v>5</v>
      </c>
      <c r="F9" s="8">
        <f>DATE(2008,1,1)-INDEX(交易編號檔!B:B,MATCH(A9,交易編號檔!C:C,0))</f>
        <v>7</v>
      </c>
      <c r="G9" s="5">
        <f>COUNTIF(交易編號檔!C:C,A9)</f>
        <v>13</v>
      </c>
      <c r="H9" s="10">
        <f>AVERAGEIF(交易編號檔!C:C,A9,交易編號檔!D:D)</f>
        <v>6922.0769230769229</v>
      </c>
      <c r="I9" s="5">
        <f>MAX(INT((200-F9)/20)+1,0)</f>
        <v>10</v>
      </c>
      <c r="J9" s="5">
        <f>MIN(ROUND(G9/2,0),40)</f>
        <v>7</v>
      </c>
      <c r="K9" s="5">
        <f>MIN(ROUND(H9/160,0),50)</f>
        <v>43</v>
      </c>
      <c r="L9" s="5">
        <f>SUM(I9:K9)</f>
        <v>60</v>
      </c>
      <c r="M9" s="1">
        <f>RANK(L9,L:L,0)</f>
        <v>8</v>
      </c>
      <c r="N9" s="43"/>
      <c r="Q9" s="5">
        <v>3596</v>
      </c>
      <c r="R9" s="61">
        <f>_xlfn.IFNA(DATE(2007,1,1)-INDEX(交易編號檔!G:G,MATCH($Q9,交易編號檔!H:H,0)),"")</f>
        <v>116</v>
      </c>
      <c r="S9" s="1">
        <f>COUNTIF(交易編號檔!H:H,$Q9)</f>
        <v>3</v>
      </c>
      <c r="T9" s="1">
        <f>AVERAGEIF(交易編號檔!H:H,A9,交易編號檔!I:I)</f>
        <v>994.66666666666663</v>
      </c>
      <c r="U9" s="5">
        <f>MAX(INT((100-R9)/10)+1,0)</f>
        <v>0</v>
      </c>
      <c r="V9" s="5">
        <f>MIN(ROUND(S9,0),40)</f>
        <v>3</v>
      </c>
      <c r="W9" s="5">
        <f>MIN(ROUND(T9/160,0),50)</f>
        <v>6</v>
      </c>
      <c r="X9" s="1">
        <f>SUM(U9:W9)</f>
        <v>9</v>
      </c>
      <c r="Y9" s="63">
        <f t="shared" si="0"/>
        <v>106</v>
      </c>
      <c r="Z9" s="61">
        <f>_xlfn.IFNA(DATE(2008,1,1)-INDEX(交易編號檔!M:M,MATCH($Q9,交易編號檔!N:N,0)),"")</f>
        <v>7</v>
      </c>
      <c r="AA9" s="1">
        <f>COUNTIF(交易編號檔!N:N,$Q9)</f>
        <v>10</v>
      </c>
      <c r="AB9" s="1">
        <f>AVERAGEIF(交易編號檔!N:N,A9,交易編號檔!O:O)</f>
        <v>8700.2999999999993</v>
      </c>
      <c r="AC9" s="5">
        <f>MAX(INT((100-Z9)/10)+1,0)</f>
        <v>10</v>
      </c>
      <c r="AD9" s="5">
        <f>MIN(ROUND(AA9,0),40)</f>
        <v>10</v>
      </c>
      <c r="AE9" s="5">
        <f>MIN(ROUND(AB9/160,0),50)</f>
        <v>50</v>
      </c>
      <c r="AF9" s="1">
        <f>SUM(AC9:AE9)</f>
        <v>70</v>
      </c>
      <c r="AG9" s="63">
        <f t="shared" si="1"/>
        <v>3</v>
      </c>
      <c r="AI9" s="5">
        <v>3855</v>
      </c>
      <c r="AJ9" s="63">
        <v>12</v>
      </c>
      <c r="AK9" s="63">
        <v>12</v>
      </c>
    </row>
    <row r="10" spans="1:37">
      <c r="A10" s="5">
        <v>3855</v>
      </c>
      <c r="B10" s="5" t="s">
        <v>4</v>
      </c>
      <c r="C10" s="5">
        <v>55</v>
      </c>
      <c r="D10" s="5">
        <v>110</v>
      </c>
      <c r="E10" s="5" t="s">
        <v>5</v>
      </c>
      <c r="F10" s="8">
        <f>DATE(2008,1,1)-INDEX(交易編號檔!B:B,MATCH(A10,交易編號檔!C:C,0))</f>
        <v>6</v>
      </c>
      <c r="G10" s="5">
        <f>COUNTIF(交易編號檔!C:C,A10)</f>
        <v>9</v>
      </c>
      <c r="H10" s="10">
        <f>AVERAGEIF(交易編號檔!C:C,A10,交易編號檔!D:D)</f>
        <v>6955.666666666667</v>
      </c>
      <c r="I10" s="5">
        <f>MAX(INT((200-F10)/20)+1,0)</f>
        <v>10</v>
      </c>
      <c r="J10" s="5">
        <f>MIN(ROUND(G10/2,0),40)</f>
        <v>5</v>
      </c>
      <c r="K10" s="5">
        <f>MIN(ROUND(H10/160,0),50)</f>
        <v>43</v>
      </c>
      <c r="L10" s="5">
        <f>SUM(I10:K10)</f>
        <v>58</v>
      </c>
      <c r="M10" s="1">
        <f>RANK(L10,L:L,0)</f>
        <v>9</v>
      </c>
      <c r="N10" s="43"/>
      <c r="Q10" s="5">
        <v>3855</v>
      </c>
      <c r="R10" s="61">
        <f>_xlfn.IFNA(DATE(2007,1,1)-INDEX(交易編號檔!G:G,MATCH($Q10,交易編號檔!H:H,0)),"")</f>
        <v>84</v>
      </c>
      <c r="S10" s="1">
        <f>COUNTIF(交易編號檔!H:H,$Q10)</f>
        <v>4</v>
      </c>
      <c r="T10" s="1">
        <f>AVERAGEIF(交易編號檔!H:H,A10,交易編號檔!I:I)</f>
        <v>9317</v>
      </c>
      <c r="U10" s="5">
        <f>MAX(INT((100-R10)/10)+1,0)</f>
        <v>2</v>
      </c>
      <c r="V10" s="5">
        <f>MIN(ROUND(S10,0),40)</f>
        <v>4</v>
      </c>
      <c r="W10" s="5">
        <f>MIN(ROUND(T10/160,0),50)</f>
        <v>50</v>
      </c>
      <c r="X10" s="1">
        <f>SUM(U10:W10)</f>
        <v>56</v>
      </c>
      <c r="Y10" s="63">
        <f t="shared" si="0"/>
        <v>12</v>
      </c>
      <c r="Z10" s="61">
        <f>_xlfn.IFNA(DATE(2008,1,1)-INDEX(交易編號檔!M:M,MATCH($Q10,交易編號檔!N:N,0)),"")</f>
        <v>6</v>
      </c>
      <c r="AA10" s="1">
        <f>COUNTIF(交易編號檔!N:N,$Q10)</f>
        <v>5</v>
      </c>
      <c r="AB10" s="1">
        <f>AVERAGEIF(交易編號檔!N:N,A10,交易編號檔!O:O)</f>
        <v>5066.6000000000004</v>
      </c>
      <c r="AC10" s="5">
        <f>MAX(INT((100-Z10)/10)+1,0)</f>
        <v>10</v>
      </c>
      <c r="AD10" s="5">
        <f>MIN(ROUND(AA10,0),40)</f>
        <v>5</v>
      </c>
      <c r="AE10" s="5">
        <f>MIN(ROUND(AB10/160,0),50)</f>
        <v>32</v>
      </c>
      <c r="AF10" s="1">
        <f>SUM(AC10:AE10)</f>
        <v>47</v>
      </c>
      <c r="AG10" s="63">
        <f t="shared" si="1"/>
        <v>12</v>
      </c>
      <c r="AI10" s="5">
        <v>3868</v>
      </c>
      <c r="AJ10" s="63">
        <v>4</v>
      </c>
      <c r="AK10" s="63">
        <v>125</v>
      </c>
    </row>
    <row r="11" spans="1:37">
      <c r="A11" s="5">
        <v>3868</v>
      </c>
      <c r="B11" s="5" t="s">
        <v>4</v>
      </c>
      <c r="C11" s="5">
        <v>57</v>
      </c>
      <c r="D11" s="5">
        <v>235</v>
      </c>
      <c r="E11" s="5" t="s">
        <v>5</v>
      </c>
      <c r="F11" s="8">
        <f>DATE(2008,1,1)-INDEX(交易編號檔!B:B,MATCH(A11,交易編號檔!C:C,0))</f>
        <v>98</v>
      </c>
      <c r="G11" s="5">
        <f>COUNTIF(交易編號檔!C:C,A11)</f>
        <v>7</v>
      </c>
      <c r="H11" s="10">
        <f>AVERAGEIF(交易編號檔!C:C,A11,交易編號檔!D:D)</f>
        <v>7660.7142857142853</v>
      </c>
      <c r="I11" s="5">
        <f>MAX(INT((200-F11)/20)+1,0)</f>
        <v>6</v>
      </c>
      <c r="J11" s="5">
        <f>MIN(ROUND(G11/2,0),40)</f>
        <v>4</v>
      </c>
      <c r="K11" s="5">
        <f>MIN(ROUND(H11/160,0),50)</f>
        <v>48</v>
      </c>
      <c r="L11" s="5">
        <f>SUM(I11:K11)</f>
        <v>58</v>
      </c>
      <c r="M11" s="1">
        <f>RANK(L11,L:L,0)</f>
        <v>9</v>
      </c>
      <c r="N11" s="43"/>
      <c r="Q11" s="5">
        <v>3868</v>
      </c>
      <c r="R11" s="61">
        <f>_xlfn.IFNA(DATE(2007,1,1)-INDEX(交易編號檔!G:G,MATCH($Q11,交易編號檔!H:H,0)),"")</f>
        <v>2</v>
      </c>
      <c r="S11" s="1">
        <f>COUNTIF(交易編號檔!H:H,$Q11)</f>
        <v>4</v>
      </c>
      <c r="T11" s="1">
        <f>AVERAGEIF(交易編號檔!H:H,A11,交易編號檔!I:I)</f>
        <v>12854</v>
      </c>
      <c r="U11" s="5">
        <f>MAX(INT((100-R11)/10)+1,0)</f>
        <v>10</v>
      </c>
      <c r="V11" s="5">
        <f>MIN(ROUND(S11,0),40)</f>
        <v>4</v>
      </c>
      <c r="W11" s="5">
        <f>MIN(ROUND(T11/160,0),50)</f>
        <v>50</v>
      </c>
      <c r="X11" s="1">
        <f>SUM(U11:W11)</f>
        <v>64</v>
      </c>
      <c r="Y11" s="63">
        <f t="shared" si="0"/>
        <v>4</v>
      </c>
      <c r="Z11" s="61">
        <f>_xlfn.IFNA(DATE(2008,1,1)-INDEX(交易編號檔!M:M,MATCH($Q11,交易編號檔!N:N,0)),"")</f>
        <v>98</v>
      </c>
      <c r="AA11" s="1">
        <f>COUNTIF(交易編號檔!N:N,$Q11)</f>
        <v>3</v>
      </c>
      <c r="AB11" s="1">
        <f>AVERAGEIF(交易編號檔!N:N,A11,交易編號檔!O:O)</f>
        <v>736.33333333333337</v>
      </c>
      <c r="AC11" s="5">
        <f>MAX(INT((100-Z11)/10)+1,0)</f>
        <v>1</v>
      </c>
      <c r="AD11" s="5">
        <f>MIN(ROUND(AA11,0),40)</f>
        <v>3</v>
      </c>
      <c r="AE11" s="5">
        <f>MIN(ROUND(AB11/160,0),50)</f>
        <v>5</v>
      </c>
      <c r="AF11" s="1">
        <f>SUM(AC11:AE11)</f>
        <v>9</v>
      </c>
      <c r="AG11" s="63">
        <f t="shared" si="1"/>
        <v>125</v>
      </c>
      <c r="AI11" s="5">
        <v>2220</v>
      </c>
      <c r="AJ11" s="63">
        <v>14</v>
      </c>
      <c r="AK11" s="63">
        <v>18</v>
      </c>
    </row>
    <row r="12" spans="1:37">
      <c r="A12" s="5">
        <v>2220</v>
      </c>
      <c r="B12" s="5" t="s">
        <v>6</v>
      </c>
      <c r="C12" s="5">
        <v>43</v>
      </c>
      <c r="D12" s="5">
        <v>404</v>
      </c>
      <c r="E12" s="5" t="s">
        <v>8</v>
      </c>
      <c r="F12" s="8">
        <f>DATE(2008,1,1)-INDEX(交易編號檔!B:B,MATCH(A12,交易編號檔!C:C,0))</f>
        <v>3</v>
      </c>
      <c r="G12" s="5">
        <f>COUNTIF(交易編號檔!C:C,A12)</f>
        <v>4</v>
      </c>
      <c r="H12" s="10">
        <f>AVERAGEIF(交易編號檔!C:C,A12,交易編號檔!D:D)</f>
        <v>7217.25</v>
      </c>
      <c r="I12" s="5">
        <f>MAX(INT((200-F12)/20)+1,0)</f>
        <v>10</v>
      </c>
      <c r="J12" s="5">
        <f>MIN(ROUND(G12/2,0),40)</f>
        <v>2</v>
      </c>
      <c r="K12" s="5">
        <f>MIN(ROUND(H12/160,0),50)</f>
        <v>45</v>
      </c>
      <c r="L12" s="5">
        <f>SUM(I12:K12)</f>
        <v>57</v>
      </c>
      <c r="M12" s="1">
        <f>RANK(L12,L:L,0)</f>
        <v>11</v>
      </c>
      <c r="N12" s="43"/>
      <c r="Q12" s="5">
        <v>2220</v>
      </c>
      <c r="R12" s="61">
        <f>_xlfn.IFNA(DATE(2007,1,1)-INDEX(交易編號檔!G:G,MATCH($Q12,交易編號檔!H:H,0)),"")</f>
        <v>335</v>
      </c>
      <c r="S12" s="1">
        <f>COUNTIF(交易編號檔!H:H,$Q12)</f>
        <v>2</v>
      </c>
      <c r="T12" s="1">
        <f>AVERAGEIF(交易編號檔!H:H,A12,交易編號檔!I:I)</f>
        <v>9645.5</v>
      </c>
      <c r="U12" s="5">
        <f>MAX(INT((100-R12)/10)+1,0)</f>
        <v>0</v>
      </c>
      <c r="V12" s="5">
        <f>MIN(ROUND(S12,0),40)</f>
        <v>2</v>
      </c>
      <c r="W12" s="5">
        <f>MIN(ROUND(T12/160,0),50)</f>
        <v>50</v>
      </c>
      <c r="X12" s="1">
        <f>SUM(U12:W12)</f>
        <v>52</v>
      </c>
      <c r="Y12" s="63">
        <f t="shared" si="0"/>
        <v>14</v>
      </c>
      <c r="Z12" s="61">
        <f>_xlfn.IFNA(DATE(2008,1,1)-INDEX(交易編號檔!M:M,MATCH($Q12,交易編號檔!N:N,0)),"")</f>
        <v>3</v>
      </c>
      <c r="AA12" s="1">
        <f>COUNTIF(交易編號檔!N:N,$Q12)</f>
        <v>2</v>
      </c>
      <c r="AB12" s="1">
        <f>AVERAGEIF(交易編號檔!N:N,A12,交易編號檔!O:O)</f>
        <v>4789</v>
      </c>
      <c r="AC12" s="5">
        <f>MAX(INT((100-Z12)/10)+1,0)</f>
        <v>10</v>
      </c>
      <c r="AD12" s="5">
        <f>MIN(ROUND(AA12,0),40)</f>
        <v>2</v>
      </c>
      <c r="AE12" s="5">
        <f>MIN(ROUND(AB12/160,0),50)</f>
        <v>30</v>
      </c>
      <c r="AF12" s="1">
        <f>SUM(AC12:AE12)</f>
        <v>42</v>
      </c>
      <c r="AG12" s="63">
        <f t="shared" si="1"/>
        <v>18</v>
      </c>
      <c r="AI12" s="5">
        <v>449</v>
      </c>
      <c r="AJ12" s="63">
        <v>2</v>
      </c>
      <c r="AK12" s="63">
        <v>18</v>
      </c>
    </row>
    <row r="13" spans="1:37">
      <c r="A13" s="5">
        <v>449</v>
      </c>
      <c r="B13" s="5" t="s">
        <v>4</v>
      </c>
      <c r="C13" s="5">
        <v>40</v>
      </c>
      <c r="D13" s="5">
        <v>330</v>
      </c>
      <c r="E13" s="5" t="s">
        <v>5</v>
      </c>
      <c r="F13" s="8">
        <f>DATE(2008,1,1)-INDEX(交易編號檔!B:B,MATCH(A13,交易編號檔!C:C,0))</f>
        <v>16</v>
      </c>
      <c r="G13" s="5">
        <f>COUNTIF(交易編號檔!C:C,A13)</f>
        <v>29</v>
      </c>
      <c r="H13" s="10">
        <f>AVERAGEIF(交易編號檔!C:C,A13,交易編號檔!D:D)</f>
        <v>4959.7586206896549</v>
      </c>
      <c r="I13" s="5">
        <f>MAX(INT((200-F13)/20)+1,0)</f>
        <v>10</v>
      </c>
      <c r="J13" s="5">
        <f>MIN(ROUND(G13/2,0),40)</f>
        <v>15</v>
      </c>
      <c r="K13" s="5">
        <f>MIN(ROUND(H13/160,0),50)</f>
        <v>31</v>
      </c>
      <c r="L13" s="5">
        <f>SUM(I13:K13)</f>
        <v>56</v>
      </c>
      <c r="M13" s="1">
        <f>RANK(L13,L:L,0)</f>
        <v>12</v>
      </c>
      <c r="N13" s="43"/>
      <c r="Q13" s="5">
        <v>449</v>
      </c>
      <c r="R13" s="61">
        <f>_xlfn.IFNA(DATE(2007,1,1)-INDEX(交易編號檔!G:G,MATCH($Q13,交易編號檔!H:H,0)),"")</f>
        <v>45</v>
      </c>
      <c r="S13" s="1">
        <f>COUNTIF(交易編號檔!H:H,$Q13)</f>
        <v>12</v>
      </c>
      <c r="T13" s="1">
        <f>AVERAGEIF(交易編號檔!H:H,A13,交易編號檔!I:I)</f>
        <v>8351.25</v>
      </c>
      <c r="U13" s="5">
        <f>MAX(INT((100-R13)/10)+1,0)</f>
        <v>6</v>
      </c>
      <c r="V13" s="5">
        <f>MIN(ROUND(S13,0),40)</f>
        <v>12</v>
      </c>
      <c r="W13" s="5">
        <f>MIN(ROUND(T13/160,0),50)</f>
        <v>50</v>
      </c>
      <c r="X13" s="1">
        <f>SUM(U13:W13)</f>
        <v>68</v>
      </c>
      <c r="Y13" s="63">
        <f t="shared" si="0"/>
        <v>2</v>
      </c>
      <c r="Z13" s="61">
        <f>_xlfn.IFNA(DATE(2008,1,1)-INDEX(交易編號檔!M:M,MATCH($Q13,交易編號檔!N:N,0)),"")</f>
        <v>16</v>
      </c>
      <c r="AA13" s="1">
        <f>COUNTIF(交易編號檔!N:N,$Q13)</f>
        <v>17</v>
      </c>
      <c r="AB13" s="1">
        <f>AVERAGEIF(交易編號檔!N:N,A13,交易編號檔!O:O)</f>
        <v>2565.7647058823532</v>
      </c>
      <c r="AC13" s="5">
        <f>MAX(INT((100-Z13)/10)+1,0)</f>
        <v>9</v>
      </c>
      <c r="AD13" s="5">
        <f>MIN(ROUND(AA13,0),40)</f>
        <v>17</v>
      </c>
      <c r="AE13" s="5">
        <f>MIN(ROUND(AB13/160,0),50)</f>
        <v>16</v>
      </c>
      <c r="AF13" s="1">
        <f>SUM(AC13:AE13)</f>
        <v>42</v>
      </c>
      <c r="AG13" s="63">
        <f t="shared" si="1"/>
        <v>18</v>
      </c>
      <c r="AI13" s="5">
        <v>284</v>
      </c>
      <c r="AJ13" s="63">
        <v>5</v>
      </c>
      <c r="AK13" s="63">
        <v>15</v>
      </c>
    </row>
    <row r="14" spans="1:37">
      <c r="A14" s="5">
        <v>284</v>
      </c>
      <c r="B14" s="5" t="s">
        <v>6</v>
      </c>
      <c r="C14" s="5">
        <v>27</v>
      </c>
      <c r="D14" s="5">
        <v>973</v>
      </c>
      <c r="E14" s="5" t="s">
        <v>10</v>
      </c>
      <c r="F14" s="8">
        <f>DATE(2008,1,1)-INDEX(交易編號檔!B:B,MATCH(A14,交易編號檔!C:C,0))</f>
        <v>43</v>
      </c>
      <c r="G14" s="5">
        <f>COUNTIF(交易編號檔!C:C,A14)</f>
        <v>72</v>
      </c>
      <c r="H14" s="10">
        <f>AVERAGEIF(交易編號檔!C:C,A14,交易編號檔!D:D)</f>
        <v>1611.0138888888889</v>
      </c>
      <c r="I14" s="5">
        <f>MAX(INT((200-F14)/20)+1,0)</f>
        <v>8</v>
      </c>
      <c r="J14" s="5">
        <f>MIN(ROUND(G14/2,0),40)</f>
        <v>36</v>
      </c>
      <c r="K14" s="5">
        <f>MIN(ROUND(H14/160,0),50)</f>
        <v>10</v>
      </c>
      <c r="L14" s="5">
        <f>SUM(I14:K14)</f>
        <v>54</v>
      </c>
      <c r="M14" s="1">
        <f>RANK(L14,L:L,0)</f>
        <v>13</v>
      </c>
      <c r="N14" s="43"/>
      <c r="Q14" s="5">
        <v>284</v>
      </c>
      <c r="R14" s="61">
        <f>_xlfn.IFNA(DATE(2007,1,1)-INDEX(交易編號檔!G:G,MATCH($Q14,交易編號檔!H:H,0)),"")</f>
        <v>5</v>
      </c>
      <c r="S14" s="1">
        <f>COUNTIF(交易編號檔!H:H,$Q14)</f>
        <v>41</v>
      </c>
      <c r="T14" s="1">
        <f>AVERAGEIF(交易編號檔!H:H,A14,交易編號檔!I:I)</f>
        <v>2040.6585365853659</v>
      </c>
      <c r="U14" s="5">
        <f>MAX(INT((100-R14)/10)+1,0)</f>
        <v>10</v>
      </c>
      <c r="V14" s="5">
        <f>MIN(ROUND(S14,0),40)</f>
        <v>40</v>
      </c>
      <c r="W14" s="5">
        <f>MIN(ROUND(T14/160,0),50)</f>
        <v>13</v>
      </c>
      <c r="X14" s="1">
        <f>SUM(U14:W14)</f>
        <v>63</v>
      </c>
      <c r="Y14" s="63">
        <f t="shared" si="0"/>
        <v>5</v>
      </c>
      <c r="Z14" s="61">
        <f>_xlfn.IFNA(DATE(2008,1,1)-INDEX(交易編號檔!M:M,MATCH($Q14,交易編號檔!N:N,0)),"")</f>
        <v>43</v>
      </c>
      <c r="AA14" s="1">
        <f>COUNTIF(交易編號檔!N:N,$Q14)</f>
        <v>31</v>
      </c>
      <c r="AB14" s="1">
        <f>AVERAGEIF(交易編號檔!N:N,A14,交易編號檔!O:O)</f>
        <v>1042.7741935483871</v>
      </c>
      <c r="AC14" s="5">
        <f>MAX(INT((100-Z14)/10)+1,0)</f>
        <v>6</v>
      </c>
      <c r="AD14" s="5">
        <f>MIN(ROUND(AA14,0),40)</f>
        <v>31</v>
      </c>
      <c r="AE14" s="5">
        <f>MIN(ROUND(AB14/160,0),50)</f>
        <v>7</v>
      </c>
      <c r="AF14" s="1">
        <f>SUM(AC14:AE14)</f>
        <v>44</v>
      </c>
      <c r="AG14" s="63">
        <f t="shared" si="1"/>
        <v>15</v>
      </c>
      <c r="AI14" s="5">
        <v>4608</v>
      </c>
      <c r="AJ14" s="63">
        <v>109</v>
      </c>
      <c r="AK14" s="63">
        <v>11</v>
      </c>
    </row>
    <row r="15" spans="1:37">
      <c r="A15" s="5">
        <v>7276</v>
      </c>
      <c r="B15" s="5" t="s">
        <v>4</v>
      </c>
      <c r="C15" s="5">
        <v>37</v>
      </c>
      <c r="D15" s="5">
        <v>300</v>
      </c>
      <c r="E15" s="5" t="s">
        <v>5</v>
      </c>
      <c r="F15" s="8">
        <f>DATE(2008,1,1)-INDEX(交易編號檔!B:B,MATCH(A15,交易編號檔!C:C,0))</f>
        <v>151</v>
      </c>
      <c r="G15" s="5">
        <f>COUNTIF(交易編號檔!C:C,A15)</f>
        <v>2</v>
      </c>
      <c r="H15" s="10">
        <f>AVERAGEIF(交易編號檔!C:C,A15,交易編號檔!D:D)</f>
        <v>8880.5</v>
      </c>
      <c r="I15" s="5">
        <f>MAX(INT((200-F15)/20)+1,0)</f>
        <v>3</v>
      </c>
      <c r="J15" s="5">
        <f>MIN(ROUND(G15/2,0),40)</f>
        <v>1</v>
      </c>
      <c r="K15" s="5">
        <f>MIN(ROUND(H15/160,0),50)</f>
        <v>50</v>
      </c>
      <c r="L15" s="5">
        <f>SUM(I15:K15)</f>
        <v>54</v>
      </c>
      <c r="M15" s="1">
        <f>RANK(L15,L:L,0)</f>
        <v>13</v>
      </c>
      <c r="N15" s="43"/>
      <c r="R15" s="61"/>
      <c r="U15" s="5"/>
      <c r="V15" s="5"/>
      <c r="W15" s="5"/>
      <c r="Y15" s="63" t="str">
        <f t="shared" si="0"/>
        <v/>
      </c>
      <c r="Z15" s="61"/>
      <c r="AC15" s="5"/>
      <c r="AD15" s="5"/>
      <c r="AE15" s="5"/>
      <c r="AG15" s="63" t="str">
        <f t="shared" si="1"/>
        <v/>
      </c>
      <c r="AI15" s="5">
        <v>4922</v>
      </c>
      <c r="AJ15" s="63">
        <v>9</v>
      </c>
      <c r="AK15" s="63">
        <v>90</v>
      </c>
    </row>
    <row r="16" spans="1:37">
      <c r="A16" s="5">
        <v>4608</v>
      </c>
      <c r="B16" s="5" t="s">
        <v>6</v>
      </c>
      <c r="C16" s="5">
        <v>29</v>
      </c>
      <c r="D16" s="5">
        <v>220</v>
      </c>
      <c r="E16" s="5" t="s">
        <v>5</v>
      </c>
      <c r="F16" s="8">
        <f>DATE(2008,1,1)-INDEX(交易編號檔!B:B,MATCH(A16,交易編號檔!C:C,0))</f>
        <v>172</v>
      </c>
      <c r="G16" s="5">
        <f>COUNTIF(交易編號檔!C:C,A16)</f>
        <v>4</v>
      </c>
      <c r="H16" s="10">
        <f>AVERAGEIF(交易編號檔!C:C,A16,交易編號檔!D:D)</f>
        <v>10051.25</v>
      </c>
      <c r="I16" s="5">
        <f>MAX(INT((200-F16)/20)+1,0)</f>
        <v>2</v>
      </c>
      <c r="J16" s="5">
        <f>MIN(ROUND(G16/2,0),40)</f>
        <v>2</v>
      </c>
      <c r="K16" s="5">
        <f>MIN(ROUND(H16/160,0),50)</f>
        <v>50</v>
      </c>
      <c r="L16" s="5">
        <f>SUM(I16:K16)</f>
        <v>54</v>
      </c>
      <c r="M16" s="1">
        <f>RANK(L16,L:L,0)</f>
        <v>13</v>
      </c>
      <c r="N16" s="43"/>
      <c r="Q16" s="5">
        <v>4608</v>
      </c>
      <c r="R16" s="61">
        <f>_xlfn.IFNA(DATE(2007,1,1)-INDEX(交易編號檔!G:G,MATCH($Q16,交易編號檔!H:H,0)),"")</f>
        <v>163</v>
      </c>
      <c r="S16" s="1">
        <f>COUNTIF(交易編號檔!H:H,$Q16)</f>
        <v>2</v>
      </c>
      <c r="T16" s="1">
        <f>AVERAGEIF(交易編號檔!H:H,A16,交易編號檔!I:I)</f>
        <v>948</v>
      </c>
      <c r="U16" s="5">
        <f>MAX(INT((100-R16)/10)+1,0)</f>
        <v>0</v>
      </c>
      <c r="V16" s="5">
        <f>MIN(ROUND(S16,0),40)</f>
        <v>2</v>
      </c>
      <c r="W16" s="5">
        <f>MIN(ROUND(T16/160,0),50)</f>
        <v>6</v>
      </c>
      <c r="X16" s="1">
        <f>SUM(U16:W16)</f>
        <v>8</v>
      </c>
      <c r="Y16" s="63">
        <f t="shared" si="0"/>
        <v>109</v>
      </c>
      <c r="Z16" s="61">
        <f>_xlfn.IFNA(DATE(2008,1,1)-INDEX(交易編號檔!M:M,MATCH($Q16,交易編號檔!N:N,0)),"")</f>
        <v>172</v>
      </c>
      <c r="AA16" s="1">
        <f>COUNTIF(交易編號檔!N:N,$Q16)</f>
        <v>2</v>
      </c>
      <c r="AB16" s="1">
        <f>AVERAGEIF(交易編號檔!N:N,A16,交易編號檔!O:O)</f>
        <v>19154.5</v>
      </c>
      <c r="AC16" s="5">
        <f>MAX(INT((100-Z16)/10)+1,0)</f>
        <v>0</v>
      </c>
      <c r="AD16" s="5">
        <f>MIN(ROUND(AA16,0),40)</f>
        <v>2</v>
      </c>
      <c r="AE16" s="5">
        <f>MIN(ROUND(AB16/160,0),50)</f>
        <v>50</v>
      </c>
      <c r="AF16" s="1">
        <f>SUM(AC16:AE16)</f>
        <v>52</v>
      </c>
      <c r="AG16" s="63">
        <f t="shared" si="1"/>
        <v>11</v>
      </c>
      <c r="AI16" s="5">
        <v>5348</v>
      </c>
      <c r="AJ16" s="63">
        <v>17</v>
      </c>
      <c r="AK16" s="63">
        <v>18</v>
      </c>
    </row>
    <row r="17" spans="1:37">
      <c r="A17" s="5">
        <v>4922</v>
      </c>
      <c r="B17" s="5" t="s">
        <v>4</v>
      </c>
      <c r="C17" s="5">
        <v>44</v>
      </c>
      <c r="D17" s="5">
        <v>526</v>
      </c>
      <c r="E17" s="5" t="s">
        <v>8</v>
      </c>
      <c r="F17" s="8">
        <f>DATE(2008,1,1)-INDEX(交易編號檔!B:B,MATCH(A17,交易編號檔!C:C,0))</f>
        <v>10</v>
      </c>
      <c r="G17" s="5">
        <f>COUNTIF(交易編號檔!C:C,A17)</f>
        <v>5</v>
      </c>
      <c r="H17" s="10">
        <f>AVERAGEIF(交易編號檔!C:C,A17,交易編號檔!D:D)</f>
        <v>6425.2</v>
      </c>
      <c r="I17" s="5">
        <f>MAX(INT((200-F17)/20)+1,0)</f>
        <v>10</v>
      </c>
      <c r="J17" s="5">
        <f>MIN(ROUND(G17/2,0),40)</f>
        <v>3</v>
      </c>
      <c r="K17" s="5">
        <f>MIN(ROUND(H17/160,0),50)</f>
        <v>40</v>
      </c>
      <c r="L17" s="5">
        <f>SUM(I17:K17)</f>
        <v>53</v>
      </c>
      <c r="M17" s="1">
        <f>RANK(L17,L:L,0)</f>
        <v>16</v>
      </c>
      <c r="N17" s="43"/>
      <c r="Q17" s="5">
        <v>4922</v>
      </c>
      <c r="R17" s="61">
        <f>_xlfn.IFNA(DATE(2007,1,1)-INDEX(交易編號檔!G:G,MATCH($Q17,交易編號檔!H:H,0)),"")</f>
        <v>40</v>
      </c>
      <c r="S17" s="1">
        <f>COUNTIF(交易編號檔!H:H,$Q17)</f>
        <v>3</v>
      </c>
      <c r="T17" s="1">
        <f>AVERAGEIF(交易編號檔!H:H,A17,交易編號檔!I:I)</f>
        <v>10205</v>
      </c>
      <c r="U17" s="5">
        <f>MAX(INT((100-R17)/10)+1,0)</f>
        <v>7</v>
      </c>
      <c r="V17" s="5">
        <f>MIN(ROUND(S17,0),40)</f>
        <v>3</v>
      </c>
      <c r="W17" s="5">
        <f>MIN(ROUND(T17/160,0),50)</f>
        <v>50</v>
      </c>
      <c r="X17" s="1">
        <f>SUM(U17:W17)</f>
        <v>60</v>
      </c>
      <c r="Y17" s="63">
        <f t="shared" si="0"/>
        <v>9</v>
      </c>
      <c r="Z17" s="61">
        <f>_xlfn.IFNA(DATE(2008,1,1)-INDEX(交易編號檔!M:M,MATCH($Q17,交易編號檔!N:N,0)),"")</f>
        <v>10</v>
      </c>
      <c r="AA17" s="1">
        <f>COUNTIF(交易編號檔!N:N,$Q17)</f>
        <v>2</v>
      </c>
      <c r="AB17" s="1">
        <f>AVERAGEIF(交易編號檔!N:N,A17,交易編號檔!O:O)</f>
        <v>755.5</v>
      </c>
      <c r="AC17" s="5">
        <f>MAX(INT((100-Z17)/10)+1,0)</f>
        <v>10</v>
      </c>
      <c r="AD17" s="5">
        <f>MIN(ROUND(AA17,0),40)</f>
        <v>2</v>
      </c>
      <c r="AE17" s="5">
        <f>MIN(ROUND(AB17/160,0),50)</f>
        <v>5</v>
      </c>
      <c r="AF17" s="1">
        <f>SUM(AC17:AE17)</f>
        <v>17</v>
      </c>
      <c r="AG17" s="63">
        <f t="shared" si="1"/>
        <v>90</v>
      </c>
      <c r="AI17" s="5">
        <v>1982</v>
      </c>
      <c r="AJ17" s="63">
        <v>26</v>
      </c>
      <c r="AK17" s="63">
        <v>10</v>
      </c>
    </row>
    <row r="18" spans="1:37">
      <c r="A18" s="5">
        <v>5348</v>
      </c>
      <c r="B18" s="5" t="s">
        <v>4</v>
      </c>
      <c r="C18" s="5">
        <v>47</v>
      </c>
      <c r="D18" s="5">
        <v>268</v>
      </c>
      <c r="E18" s="5" t="s">
        <v>10</v>
      </c>
      <c r="F18" s="8">
        <f>DATE(2008,1,1)-INDEX(交易編號檔!B:B,MATCH(A18,交易編號檔!C:C,0))</f>
        <v>45</v>
      </c>
      <c r="G18" s="5">
        <f>COUNTIF(交易編號檔!C:C,A18)</f>
        <v>6</v>
      </c>
      <c r="H18" s="10">
        <f>AVERAGEIF(交易編號檔!C:C,A18,交易編號檔!D:D)</f>
        <v>6358.5</v>
      </c>
      <c r="I18" s="5">
        <f>MAX(INT((200-F18)/20)+1,0)</f>
        <v>8</v>
      </c>
      <c r="J18" s="5">
        <f>MIN(ROUND(G18/2,0),40)</f>
        <v>3</v>
      </c>
      <c r="K18" s="5">
        <f>MIN(ROUND(H18/160,0),50)</f>
        <v>40</v>
      </c>
      <c r="L18" s="5">
        <f>SUM(I18:K18)</f>
        <v>51</v>
      </c>
      <c r="M18" s="1">
        <f>RANK(L18,L:L,0)</f>
        <v>17</v>
      </c>
      <c r="N18" s="43"/>
      <c r="Q18" s="5">
        <v>5348</v>
      </c>
      <c r="R18" s="61">
        <f>_xlfn.IFNA(DATE(2007,1,1)-INDEX(交易編號檔!G:G,MATCH($Q18,交易編號檔!H:H,0)),"")</f>
        <v>118</v>
      </c>
      <c r="S18" s="1">
        <f>COUNTIF(交易編號檔!H:H,$Q18)</f>
        <v>1</v>
      </c>
      <c r="T18" s="1">
        <f>AVERAGEIF(交易編號檔!H:H,A18,交易編號檔!I:I)</f>
        <v>12987</v>
      </c>
      <c r="U18" s="5">
        <f>MAX(INT((100-R18)/10)+1,0)</f>
        <v>0</v>
      </c>
      <c r="V18" s="5">
        <f>MIN(ROUND(S18,0),40)</f>
        <v>1</v>
      </c>
      <c r="W18" s="5">
        <f>MIN(ROUND(T18/160,0),50)</f>
        <v>50</v>
      </c>
      <c r="X18" s="1">
        <f>SUM(U18:W18)</f>
        <v>51</v>
      </c>
      <c r="Y18" s="63">
        <f t="shared" si="0"/>
        <v>17</v>
      </c>
      <c r="Z18" s="61">
        <f>_xlfn.IFNA(DATE(2008,1,1)-INDEX(交易編號檔!M:M,MATCH($Q18,交易編號檔!N:N,0)),"")</f>
        <v>45</v>
      </c>
      <c r="AA18" s="1">
        <f>COUNTIF(交易編號檔!N:N,$Q18)</f>
        <v>5</v>
      </c>
      <c r="AB18" s="1">
        <f>AVERAGEIF(交易編號檔!N:N,A18,交易編號檔!O:O)</f>
        <v>5032.8</v>
      </c>
      <c r="AC18" s="5">
        <f>MAX(INT((100-Z18)/10)+1,0)</f>
        <v>6</v>
      </c>
      <c r="AD18" s="5">
        <f>MIN(ROUND(AA18,0),40)</f>
        <v>5</v>
      </c>
      <c r="AE18" s="5">
        <f>MIN(ROUND(AB18/160,0),50)</f>
        <v>31</v>
      </c>
      <c r="AF18" s="1">
        <f>SUM(AC18:AE18)</f>
        <v>42</v>
      </c>
      <c r="AG18" s="63">
        <f t="shared" si="1"/>
        <v>18</v>
      </c>
      <c r="AI18" s="5">
        <v>5943</v>
      </c>
      <c r="AJ18" s="63">
        <v>81</v>
      </c>
      <c r="AK18" s="63">
        <v>5</v>
      </c>
    </row>
    <row r="19" spans="1:37">
      <c r="A19" s="5">
        <v>820</v>
      </c>
      <c r="B19" s="5" t="s">
        <v>4</v>
      </c>
      <c r="C19" s="5">
        <v>39</v>
      </c>
      <c r="D19" s="5">
        <v>243</v>
      </c>
      <c r="E19" s="5" t="s">
        <v>5</v>
      </c>
      <c r="F19" s="8">
        <f>DATE(2008,1,1)-INDEX(交易編號檔!B:B,MATCH(A19,交易編號檔!C:C,0))</f>
        <v>723</v>
      </c>
      <c r="G19" s="5">
        <f>COUNTIF(交易編號檔!C:C,A19)</f>
        <v>1</v>
      </c>
      <c r="H19" s="10">
        <f>AVERAGEIF(交易編號檔!C:C,A19,交易編號檔!D:D)</f>
        <v>29509</v>
      </c>
      <c r="I19" s="5">
        <f>MAX(INT((200-F19)/20)+1,0)</f>
        <v>0</v>
      </c>
      <c r="J19" s="5">
        <f>MIN(ROUND(G19/2,0),40)</f>
        <v>1</v>
      </c>
      <c r="K19" s="5">
        <f>MIN(ROUND(H19/160,0),50)</f>
        <v>50</v>
      </c>
      <c r="L19" s="5">
        <f>SUM(I19:K19)</f>
        <v>51</v>
      </c>
      <c r="M19" s="1">
        <f>RANK(L19,L:L,0)</f>
        <v>17</v>
      </c>
      <c r="N19" s="43"/>
      <c r="R19" s="61"/>
      <c r="U19" s="5"/>
      <c r="V19" s="5"/>
      <c r="W19" s="5"/>
      <c r="Y19" s="63" t="str">
        <f t="shared" si="0"/>
        <v/>
      </c>
      <c r="Z19" s="61"/>
      <c r="AC19" s="5"/>
      <c r="AD19" s="5"/>
      <c r="AE19" s="5"/>
      <c r="AG19" s="63" t="str">
        <f t="shared" si="1"/>
        <v/>
      </c>
      <c r="AI19" s="5">
        <v>1118</v>
      </c>
      <c r="AJ19" s="63">
        <v>12</v>
      </c>
      <c r="AK19" s="63">
        <v>90</v>
      </c>
    </row>
    <row r="20" spans="1:37">
      <c r="A20" s="5">
        <v>1982</v>
      </c>
      <c r="B20" s="5" t="s">
        <v>6</v>
      </c>
      <c r="C20" s="5">
        <v>39</v>
      </c>
      <c r="D20" s="5">
        <v>235</v>
      </c>
      <c r="E20" s="5" t="s">
        <v>5</v>
      </c>
      <c r="F20" s="8">
        <f>DATE(2008,1,1)-INDEX(交易編號檔!B:B,MATCH(A20,交易編號檔!C:C,0))</f>
        <v>23</v>
      </c>
      <c r="G20" s="5">
        <f>COUNTIF(交易編號檔!C:C,A20)</f>
        <v>23</v>
      </c>
      <c r="H20" s="10">
        <f>AVERAGEIF(交易編號檔!C:C,A20,交易編號檔!D:D)</f>
        <v>4660.95652173913</v>
      </c>
      <c r="I20" s="5">
        <f>MAX(INT((200-F20)/20)+1,0)</f>
        <v>9</v>
      </c>
      <c r="J20" s="5">
        <f>MIN(ROUND(G20/2,0),40)</f>
        <v>12</v>
      </c>
      <c r="K20" s="5">
        <f>MIN(ROUND(H20/160,0),50)</f>
        <v>29</v>
      </c>
      <c r="L20" s="5">
        <f>SUM(I20:K20)</f>
        <v>50</v>
      </c>
      <c r="M20" s="1">
        <f>RANK(L20,L:L,0)</f>
        <v>19</v>
      </c>
      <c r="N20" s="43"/>
      <c r="Q20" s="5">
        <v>1982</v>
      </c>
      <c r="R20" s="61">
        <f>_xlfn.IFNA(DATE(2007,1,1)-INDEX(交易編號檔!G:G,MATCH($Q20,交易編號檔!H:H,0)),"")</f>
        <v>42</v>
      </c>
      <c r="S20" s="1">
        <f>COUNTIF(交易編號檔!H:H,$Q20)</f>
        <v>14</v>
      </c>
      <c r="T20" s="1">
        <f>AVERAGEIF(交易編號檔!H:H,A20,交易編號檔!I:I)</f>
        <v>3894.2857142857142</v>
      </c>
      <c r="U20" s="5">
        <f>MAX(INT((100-R20)/10)+1,0)</f>
        <v>6</v>
      </c>
      <c r="V20" s="5">
        <f>MIN(ROUND(S20,0),40)</f>
        <v>14</v>
      </c>
      <c r="W20" s="5">
        <f>MIN(ROUND(T20/160,0),50)</f>
        <v>24</v>
      </c>
      <c r="X20" s="1">
        <f>SUM(U20:W20)</f>
        <v>44</v>
      </c>
      <c r="Y20" s="63">
        <f t="shared" si="0"/>
        <v>26</v>
      </c>
      <c r="Z20" s="61">
        <f>_xlfn.IFNA(DATE(2008,1,1)-INDEX(交易編號檔!M:M,MATCH($Q20,交易編號檔!N:N,0)),"")</f>
        <v>23</v>
      </c>
      <c r="AA20" s="1">
        <f>COUNTIF(交易編號檔!N:N,$Q20)</f>
        <v>9</v>
      </c>
      <c r="AB20" s="1">
        <f>AVERAGEIF(交易編號檔!N:N,A20,交易編號檔!O:O)</f>
        <v>5853.5555555555557</v>
      </c>
      <c r="AC20" s="5">
        <f>MAX(INT((100-Z20)/10)+1,0)</f>
        <v>8</v>
      </c>
      <c r="AD20" s="5">
        <f>MIN(ROUND(AA20,0),40)</f>
        <v>9</v>
      </c>
      <c r="AE20" s="5">
        <f>MIN(ROUND(AB20/160,0),50)</f>
        <v>37</v>
      </c>
      <c r="AF20" s="1">
        <f>SUM(AC20:AE20)</f>
        <v>54</v>
      </c>
      <c r="AG20" s="63">
        <f t="shared" si="1"/>
        <v>10</v>
      </c>
      <c r="AI20" s="5">
        <v>1729</v>
      </c>
      <c r="AJ20" s="63">
        <v>17</v>
      </c>
      <c r="AK20" s="63">
        <v>114</v>
      </c>
    </row>
    <row r="21" spans="1:37">
      <c r="A21" s="5">
        <v>5943</v>
      </c>
      <c r="B21" s="5" t="s">
        <v>6</v>
      </c>
      <c r="C21" s="5">
        <v>48</v>
      </c>
      <c r="D21" s="5">
        <v>802</v>
      </c>
      <c r="E21" s="5" t="s">
        <v>7</v>
      </c>
      <c r="F21" s="8">
        <f>DATE(2008,1,1)-INDEX(交易編號檔!B:B,MATCH(A21,交易編號檔!C:C,0))</f>
        <v>43</v>
      </c>
      <c r="G21" s="5">
        <f>COUNTIF(交易編號檔!C:C,A21)</f>
        <v>7</v>
      </c>
      <c r="H21" s="10">
        <f>AVERAGEIF(交易編號檔!C:C,A21,交易編號檔!D:D)</f>
        <v>6005.7142857142853</v>
      </c>
      <c r="I21" s="5">
        <f>MAX(INT((200-F21)/20)+1,0)</f>
        <v>8</v>
      </c>
      <c r="J21" s="5">
        <f>MIN(ROUND(G21/2,0),40)</f>
        <v>4</v>
      </c>
      <c r="K21" s="5">
        <f>MIN(ROUND(H21/160,0),50)</f>
        <v>38</v>
      </c>
      <c r="L21" s="5">
        <f>SUM(I21:K21)</f>
        <v>50</v>
      </c>
      <c r="M21" s="1">
        <f>RANK(L21,L:L,0)</f>
        <v>19</v>
      </c>
      <c r="N21" s="43"/>
      <c r="Q21" s="5">
        <v>5943</v>
      </c>
      <c r="R21" s="61">
        <f>_xlfn.IFNA(DATE(2007,1,1)-INDEX(交易編號檔!G:G,MATCH($Q21,交易編號檔!H:H,0)),"")</f>
        <v>5</v>
      </c>
      <c r="S21" s="1">
        <f>COUNTIF(交易編號檔!H:H,$Q21)</f>
        <v>2</v>
      </c>
      <c r="T21" s="1">
        <f>AVERAGEIF(交易編號檔!H:H,A21,交易編號檔!I:I)</f>
        <v>599.5</v>
      </c>
      <c r="U21" s="5">
        <f>MAX(INT((100-R21)/10)+1,0)</f>
        <v>10</v>
      </c>
      <c r="V21" s="5">
        <f>MIN(ROUND(S21,0),40)</f>
        <v>2</v>
      </c>
      <c r="W21" s="5">
        <f>MIN(ROUND(T21/160,0),50)</f>
        <v>4</v>
      </c>
      <c r="X21" s="1">
        <f>SUM(U21:W21)</f>
        <v>16</v>
      </c>
      <c r="Y21" s="63">
        <f t="shared" si="0"/>
        <v>81</v>
      </c>
      <c r="Z21" s="61">
        <f>_xlfn.IFNA(DATE(2008,1,1)-INDEX(交易編號檔!M:M,MATCH($Q21,交易編號檔!N:N,0)),"")</f>
        <v>43</v>
      </c>
      <c r="AA21" s="1">
        <f>COUNTIF(交易編號檔!N:N,$Q21)</f>
        <v>5</v>
      </c>
      <c r="AB21" s="1">
        <f>AVERAGEIF(交易編號檔!N:N,A21,交易編號檔!O:O)</f>
        <v>8168.2</v>
      </c>
      <c r="AC21" s="5">
        <f>MAX(INT((100-Z21)/10)+1,0)</f>
        <v>6</v>
      </c>
      <c r="AD21" s="5">
        <f>MIN(ROUND(AA21,0),40)</f>
        <v>5</v>
      </c>
      <c r="AE21" s="5">
        <f>MIN(ROUND(AB21/160,0),50)</f>
        <v>50</v>
      </c>
      <c r="AF21" s="1">
        <f>SUM(AC21:AE21)</f>
        <v>61</v>
      </c>
      <c r="AG21" s="63">
        <f t="shared" si="1"/>
        <v>5</v>
      </c>
      <c r="AI21" s="5">
        <v>92</v>
      </c>
      <c r="AJ21" s="63">
        <v>58</v>
      </c>
      <c r="AK21" s="63">
        <v>6</v>
      </c>
    </row>
    <row r="22" spans="1:37">
      <c r="A22" s="5">
        <v>1118</v>
      </c>
      <c r="B22" s="5" t="s">
        <v>6</v>
      </c>
      <c r="C22" s="5">
        <v>53</v>
      </c>
      <c r="D22" s="5">
        <v>928</v>
      </c>
      <c r="E22" s="5" t="s">
        <v>7</v>
      </c>
      <c r="F22" s="8">
        <f>DATE(2008,1,1)-INDEX(交易編號檔!B:B,MATCH(A22,交易編號檔!C:C,0))</f>
        <v>23</v>
      </c>
      <c r="G22" s="5">
        <f>COUNTIF(交易編號檔!C:C,A22)</f>
        <v>6</v>
      </c>
      <c r="H22" s="10">
        <f>AVERAGEIF(交易編號檔!C:C,A22,交易編號檔!D:D)</f>
        <v>5536.166666666667</v>
      </c>
      <c r="I22" s="5">
        <f>MAX(INT((200-F22)/20)+1,0)</f>
        <v>9</v>
      </c>
      <c r="J22" s="5">
        <f>MIN(ROUND(G22/2,0),40)</f>
        <v>3</v>
      </c>
      <c r="K22" s="5">
        <f>MIN(ROUND(H22/160,0),50)</f>
        <v>35</v>
      </c>
      <c r="L22" s="5">
        <f>SUM(I22:K22)</f>
        <v>47</v>
      </c>
      <c r="M22" s="1">
        <f>RANK(L22,L:L,0)</f>
        <v>21</v>
      </c>
      <c r="N22" s="43"/>
      <c r="Q22" s="5">
        <v>1118</v>
      </c>
      <c r="R22" s="61">
        <f>_xlfn.IFNA(DATE(2007,1,1)-INDEX(交易編號檔!G:G,MATCH($Q22,交易編號檔!H:H,0)),"")</f>
        <v>76</v>
      </c>
      <c r="S22" s="1">
        <f>COUNTIF(交易編號檔!H:H,$Q22)</f>
        <v>3</v>
      </c>
      <c r="T22" s="1">
        <f>AVERAGEIF(交易編號檔!H:H,A22,交易編號檔!I:I)</f>
        <v>10033</v>
      </c>
      <c r="U22" s="5">
        <f>MAX(INT((100-R22)/10)+1,0)</f>
        <v>3</v>
      </c>
      <c r="V22" s="5">
        <f>MIN(ROUND(S22,0),40)</f>
        <v>3</v>
      </c>
      <c r="W22" s="5">
        <f>MIN(ROUND(T22/160,0),50)</f>
        <v>50</v>
      </c>
      <c r="X22" s="1">
        <f>SUM(U22:W22)</f>
        <v>56</v>
      </c>
      <c r="Y22" s="63">
        <f t="shared" si="0"/>
        <v>12</v>
      </c>
      <c r="Z22" s="61">
        <f>_xlfn.IFNA(DATE(2008,1,1)-INDEX(交易編號檔!M:M,MATCH($Q22,交易編號檔!N:N,0)),"")</f>
        <v>23</v>
      </c>
      <c r="AA22" s="1">
        <f>COUNTIF(交易編號檔!N:N,$Q22)</f>
        <v>3</v>
      </c>
      <c r="AB22" s="1">
        <f>AVERAGEIF(交易編號檔!N:N,A22,交易編號檔!O:O)</f>
        <v>1039.3333333333333</v>
      </c>
      <c r="AC22" s="5">
        <f>MAX(INT((100-Z22)/10)+1,0)</f>
        <v>8</v>
      </c>
      <c r="AD22" s="5">
        <f>MIN(ROUND(AA22,0),40)</f>
        <v>3</v>
      </c>
      <c r="AE22" s="5">
        <f>MIN(ROUND(AB22/160,0),50)</f>
        <v>6</v>
      </c>
      <c r="AF22" s="1">
        <f>SUM(AC22:AE22)</f>
        <v>17</v>
      </c>
      <c r="AG22" s="63">
        <f t="shared" si="1"/>
        <v>90</v>
      </c>
      <c r="AI22" s="5">
        <v>3482</v>
      </c>
      <c r="AJ22" s="63">
        <v>24</v>
      </c>
      <c r="AK22" s="63">
        <v>42</v>
      </c>
    </row>
    <row r="23" spans="1:37">
      <c r="A23" s="5">
        <v>3624</v>
      </c>
      <c r="B23" s="5" t="s">
        <v>6</v>
      </c>
      <c r="C23" s="5">
        <v>54</v>
      </c>
      <c r="D23" s="5">
        <v>114</v>
      </c>
      <c r="E23" s="5" t="s">
        <v>5</v>
      </c>
      <c r="F23" s="8">
        <f>DATE(2008,1,1)-INDEX(交易編號檔!B:B,MATCH(A23,交易編號檔!C:C,0))</f>
        <v>17</v>
      </c>
      <c r="G23" s="5">
        <f>COUNTIF(交易編號檔!C:C,A23)</f>
        <v>1</v>
      </c>
      <c r="H23" s="10">
        <f>AVERAGEIF(交易編號檔!C:C,A23,交易編號檔!D:D)</f>
        <v>5461</v>
      </c>
      <c r="I23" s="5">
        <f>MAX(INT((200-F23)/20)+1,0)</f>
        <v>10</v>
      </c>
      <c r="J23" s="5">
        <f>MIN(ROUND(G23/2,0),40)</f>
        <v>1</v>
      </c>
      <c r="K23" s="5">
        <f>MIN(ROUND(H23/160,0),50)</f>
        <v>34</v>
      </c>
      <c r="L23" s="5">
        <f>SUM(I23:K23)</f>
        <v>45</v>
      </c>
      <c r="M23" s="1">
        <f>RANK(L23,L:L,0)</f>
        <v>22</v>
      </c>
      <c r="N23" s="43"/>
      <c r="R23" s="61"/>
      <c r="U23" s="5"/>
      <c r="V23" s="5"/>
      <c r="W23" s="5"/>
      <c r="Y23" s="63" t="str">
        <f t="shared" si="0"/>
        <v/>
      </c>
      <c r="Z23" s="61"/>
      <c r="AC23" s="5"/>
      <c r="AD23" s="5"/>
      <c r="AE23" s="5"/>
      <c r="AG23" s="63" t="str">
        <f t="shared" si="1"/>
        <v/>
      </c>
      <c r="AI23" s="5">
        <v>3127</v>
      </c>
      <c r="AJ23" s="63">
        <v>5</v>
      </c>
      <c r="AK23" s="63">
        <v>50</v>
      </c>
    </row>
    <row r="24" spans="1:37">
      <c r="A24" s="5">
        <v>1729</v>
      </c>
      <c r="B24" s="5" t="s">
        <v>6</v>
      </c>
      <c r="C24" s="5">
        <v>29</v>
      </c>
      <c r="D24" s="5">
        <v>112</v>
      </c>
      <c r="E24" s="5" t="s">
        <v>5</v>
      </c>
      <c r="F24" s="8">
        <f>DATE(2008,1,1)-INDEX(交易編號檔!B:B,MATCH(A24,交易編號檔!C:C,0))</f>
        <v>155</v>
      </c>
      <c r="G24" s="5">
        <f>COUNTIF(交易編號檔!C:C,A24)</f>
        <v>3</v>
      </c>
      <c r="H24" s="10">
        <f>AVERAGEIF(交易編號檔!C:C,A24,交易編號檔!D:D)</f>
        <v>6416.666666666667</v>
      </c>
      <c r="I24" s="5">
        <f>MAX(INT((200-F24)/20)+1,0)</f>
        <v>3</v>
      </c>
      <c r="J24" s="5">
        <f>MIN(ROUND(G24/2,0),40)</f>
        <v>2</v>
      </c>
      <c r="K24" s="5">
        <f>MIN(ROUND(H24/160,0),50)</f>
        <v>40</v>
      </c>
      <c r="L24" s="5">
        <f>SUM(I24:K24)</f>
        <v>45</v>
      </c>
      <c r="M24" s="1">
        <f>RANK(L24,L:L,0)</f>
        <v>22</v>
      </c>
      <c r="N24" s="43"/>
      <c r="Q24" s="5">
        <v>1729</v>
      </c>
      <c r="R24" s="61">
        <f>_xlfn.IFNA(DATE(2007,1,1)-INDEX(交易編號檔!G:G,MATCH($Q24,交易編號檔!H:H,0)),"")</f>
        <v>257</v>
      </c>
      <c r="S24" s="1">
        <f>COUNTIF(交易編號檔!H:H,$Q24)</f>
        <v>1</v>
      </c>
      <c r="T24" s="1">
        <f>AVERAGEIF(交易編號檔!H:H,A24,交易編號檔!I:I)</f>
        <v>15660</v>
      </c>
      <c r="U24" s="5">
        <f>MAX(INT((100-R24)/10)+1,0)</f>
        <v>0</v>
      </c>
      <c r="V24" s="5">
        <f>MIN(ROUND(S24,0),40)</f>
        <v>1</v>
      </c>
      <c r="W24" s="5">
        <f>MIN(ROUND(T24/160,0),50)</f>
        <v>50</v>
      </c>
      <c r="X24" s="1">
        <f>SUM(U24:W24)</f>
        <v>51</v>
      </c>
      <c r="Y24" s="63">
        <f t="shared" si="0"/>
        <v>17</v>
      </c>
      <c r="Z24" s="61">
        <f>_xlfn.IFNA(DATE(2008,1,1)-INDEX(交易編號檔!M:M,MATCH($Q24,交易編號檔!N:N,0)),"")</f>
        <v>155</v>
      </c>
      <c r="AA24" s="1">
        <f>COUNTIF(交易編號檔!N:N,$Q24)</f>
        <v>2</v>
      </c>
      <c r="AB24" s="1">
        <f>AVERAGEIF(交易編號檔!N:N,A24,交易編號檔!O:O)</f>
        <v>1795</v>
      </c>
      <c r="AC24" s="5">
        <f>MAX(INT((100-Z24)/10)+1,0)</f>
        <v>0</v>
      </c>
      <c r="AD24" s="5">
        <f>MIN(ROUND(AA24,0),40)</f>
        <v>2</v>
      </c>
      <c r="AE24" s="5">
        <f>MIN(ROUND(AB24/160,0),50)</f>
        <v>11</v>
      </c>
      <c r="AF24" s="1">
        <f>SUM(AC24:AE24)</f>
        <v>13</v>
      </c>
      <c r="AG24" s="63">
        <f t="shared" si="1"/>
        <v>114</v>
      </c>
      <c r="AI24" s="5">
        <v>5705</v>
      </c>
      <c r="AJ24" s="63">
        <v>11</v>
      </c>
      <c r="AK24" s="63">
        <v>42</v>
      </c>
    </row>
    <row r="25" spans="1:37">
      <c r="A25" s="5">
        <v>92</v>
      </c>
      <c r="B25" s="5" t="s">
        <v>4</v>
      </c>
      <c r="C25" s="5">
        <v>58</v>
      </c>
      <c r="D25" s="5">
        <v>224</v>
      </c>
      <c r="E25" s="5" t="s">
        <v>5</v>
      </c>
      <c r="F25" s="8">
        <f>DATE(2008,1,1)-INDEX(交易編號檔!B:B,MATCH(A25,交易編號檔!C:C,0))</f>
        <v>44</v>
      </c>
      <c r="G25" s="5">
        <f>COUNTIF(交易編號檔!C:C,A25)</f>
        <v>10</v>
      </c>
      <c r="H25" s="10">
        <f>AVERAGEIF(交易編號檔!C:C,A25,交易編號檔!D:D)</f>
        <v>5025.2</v>
      </c>
      <c r="I25" s="5">
        <f>MAX(INT((200-F25)/20)+1,0)</f>
        <v>8</v>
      </c>
      <c r="J25" s="5">
        <f>MIN(ROUND(G25/2,0),40)</f>
        <v>5</v>
      </c>
      <c r="K25" s="5">
        <f>MIN(ROUND(H25/160,0),50)</f>
        <v>31</v>
      </c>
      <c r="L25" s="5">
        <f>SUM(I25:K25)</f>
        <v>44</v>
      </c>
      <c r="M25" s="1">
        <f>RANK(L25,L:L,0)</f>
        <v>24</v>
      </c>
      <c r="N25" s="43"/>
      <c r="Q25" s="5">
        <v>92</v>
      </c>
      <c r="R25" s="61">
        <f>_xlfn.IFNA(DATE(2007,1,1)-INDEX(交易編號檔!G:G,MATCH($Q25,交易編號檔!H:H,0)),"")</f>
        <v>17</v>
      </c>
      <c r="S25" s="1">
        <f>COUNTIF(交易編號檔!H:H,$Q25)</f>
        <v>6</v>
      </c>
      <c r="T25" s="1">
        <f>AVERAGEIF(交易編號檔!H:H,A25,交易編號檔!I:I)</f>
        <v>1449</v>
      </c>
      <c r="U25" s="5">
        <f>MAX(INT((100-R25)/10)+1,0)</f>
        <v>9</v>
      </c>
      <c r="V25" s="5">
        <f>MIN(ROUND(S25,0),40)</f>
        <v>6</v>
      </c>
      <c r="W25" s="5">
        <f>MIN(ROUND(T25/160,0),50)</f>
        <v>9</v>
      </c>
      <c r="X25" s="1">
        <f>SUM(U25:W25)</f>
        <v>24</v>
      </c>
      <c r="Y25" s="63">
        <f t="shared" si="0"/>
        <v>58</v>
      </c>
      <c r="Z25" s="61">
        <f>_xlfn.IFNA(DATE(2008,1,1)-INDEX(交易編號檔!M:M,MATCH($Q25,交易編號檔!N:N,0)),"")</f>
        <v>44</v>
      </c>
      <c r="AA25" s="1">
        <f>COUNTIF(交易編號檔!N:N,$Q25)</f>
        <v>4</v>
      </c>
      <c r="AB25" s="1">
        <f>AVERAGEIF(交易編號檔!N:N,A25,交易編號檔!O:O)</f>
        <v>10389.5</v>
      </c>
      <c r="AC25" s="5">
        <f>MAX(INT((100-Z25)/10)+1,0)</f>
        <v>6</v>
      </c>
      <c r="AD25" s="5">
        <f>MIN(ROUND(AA25,0),40)</f>
        <v>4</v>
      </c>
      <c r="AE25" s="5">
        <f>MIN(ROUND(AB25/160,0),50)</f>
        <v>50</v>
      </c>
      <c r="AF25" s="1">
        <f>SUM(AC25:AE25)</f>
        <v>60</v>
      </c>
      <c r="AG25" s="63">
        <f t="shared" si="1"/>
        <v>6</v>
      </c>
      <c r="AI25" s="5">
        <v>539</v>
      </c>
      <c r="AJ25" s="63">
        <v>17</v>
      </c>
      <c r="AK25" s="63">
        <v>37</v>
      </c>
    </row>
    <row r="26" spans="1:37">
      <c r="A26" s="5">
        <v>3482</v>
      </c>
      <c r="B26" s="5" t="s">
        <v>4</v>
      </c>
      <c r="C26" s="5">
        <v>34</v>
      </c>
      <c r="D26" s="5">
        <v>251</v>
      </c>
      <c r="E26" s="5" t="s">
        <v>5</v>
      </c>
      <c r="F26" s="8">
        <f>DATE(2008,1,1)-INDEX(交易編號檔!B:B,MATCH(A26,交易編號檔!C:C,0))</f>
        <v>53</v>
      </c>
      <c r="G26" s="5">
        <f>COUNTIF(交易編號檔!C:C,A26)</f>
        <v>8</v>
      </c>
      <c r="H26" s="10">
        <f>AVERAGEIF(交易編號檔!C:C,A26,交易編號檔!D:D)</f>
        <v>4946</v>
      </c>
      <c r="I26" s="5">
        <f>MAX(INT((200-F26)/20)+1,0)</f>
        <v>8</v>
      </c>
      <c r="J26" s="5">
        <f>MIN(ROUND(G26/2,0),40)</f>
        <v>4</v>
      </c>
      <c r="K26" s="5">
        <f>MIN(ROUND(H26/160,0),50)</f>
        <v>31</v>
      </c>
      <c r="L26" s="5">
        <f>SUM(I26:K26)</f>
        <v>43</v>
      </c>
      <c r="M26" s="1">
        <f>RANK(L26,L:L,0)</f>
        <v>25</v>
      </c>
      <c r="N26" s="43"/>
      <c r="Q26" s="5">
        <v>3482</v>
      </c>
      <c r="R26" s="61">
        <f>_xlfn.IFNA(DATE(2007,1,1)-INDEX(交易編號檔!G:G,MATCH($Q26,交易編號檔!H:H,0)),"")</f>
        <v>110</v>
      </c>
      <c r="S26" s="1">
        <f>COUNTIF(交易編號檔!H:H,$Q26)</f>
        <v>4</v>
      </c>
      <c r="T26" s="1">
        <f>AVERAGEIF(交易編號檔!H:H,A26,交易編號檔!I:I)</f>
        <v>6792.5</v>
      </c>
      <c r="U26" s="5">
        <f>MAX(INT((100-R26)/10)+1,0)</f>
        <v>0</v>
      </c>
      <c r="V26" s="5">
        <f>MIN(ROUND(S26,0),40)</f>
        <v>4</v>
      </c>
      <c r="W26" s="5">
        <f>MIN(ROUND(T26/160,0),50)</f>
        <v>42</v>
      </c>
      <c r="X26" s="1">
        <f>SUM(U26:W26)</f>
        <v>46</v>
      </c>
      <c r="Y26" s="63">
        <f t="shared" si="0"/>
        <v>24</v>
      </c>
      <c r="Z26" s="61">
        <f>_xlfn.IFNA(DATE(2008,1,1)-INDEX(交易編號檔!M:M,MATCH($Q26,交易編號檔!N:N,0)),"")</f>
        <v>53</v>
      </c>
      <c r="AA26" s="1">
        <f>COUNTIF(交易編號檔!N:N,$Q26)</f>
        <v>4</v>
      </c>
      <c r="AB26" s="1">
        <f>AVERAGEIF(交易編號檔!N:N,A26,交易編號檔!O:O)</f>
        <v>3099.5</v>
      </c>
      <c r="AC26" s="5">
        <f>MAX(INT((100-Z26)/10)+1,0)</f>
        <v>5</v>
      </c>
      <c r="AD26" s="5">
        <f>MIN(ROUND(AA26,0),40)</f>
        <v>4</v>
      </c>
      <c r="AE26" s="5">
        <f>MIN(ROUND(AB26/160,0),50)</f>
        <v>19</v>
      </c>
      <c r="AF26" s="1">
        <f>SUM(AC26:AE26)</f>
        <v>28</v>
      </c>
      <c r="AG26" s="63">
        <f t="shared" si="1"/>
        <v>42</v>
      </c>
      <c r="AI26" s="5">
        <v>1335</v>
      </c>
      <c r="AJ26" s="63">
        <v>30</v>
      </c>
      <c r="AK26" s="63">
        <v>22</v>
      </c>
    </row>
    <row r="27" spans="1:37">
      <c r="A27" s="5">
        <v>3127</v>
      </c>
      <c r="B27" s="5" t="s">
        <v>6</v>
      </c>
      <c r="C27" s="5">
        <v>42</v>
      </c>
      <c r="D27" s="5">
        <v>106</v>
      </c>
      <c r="E27" s="5" t="s">
        <v>5</v>
      </c>
      <c r="F27" s="8">
        <f>DATE(2008,1,1)-INDEX(交易編號檔!B:B,MATCH(A27,交易編號檔!C:C,0))</f>
        <v>21</v>
      </c>
      <c r="G27" s="5">
        <f>COUNTIF(交易編號檔!C:C,A27)</f>
        <v>13</v>
      </c>
      <c r="H27" s="10">
        <f>AVERAGEIF(交易編號檔!C:C,A27,交易編號檔!D:D)</f>
        <v>4211</v>
      </c>
      <c r="I27" s="5">
        <f>MAX(INT((200-F27)/20)+1,0)</f>
        <v>9</v>
      </c>
      <c r="J27" s="5">
        <f>MIN(ROUND(G27/2,0),40)</f>
        <v>7</v>
      </c>
      <c r="K27" s="5">
        <f>MIN(ROUND(H27/160,0),50)</f>
        <v>26</v>
      </c>
      <c r="L27" s="5">
        <f>SUM(I27:K27)</f>
        <v>42</v>
      </c>
      <c r="M27" s="1">
        <f>RANK(L27,L:L,0)</f>
        <v>26</v>
      </c>
      <c r="N27" s="43"/>
      <c r="Q27" s="5">
        <v>3127</v>
      </c>
      <c r="R27" s="61">
        <f>_xlfn.IFNA(DATE(2007,1,1)-INDEX(交易編號檔!G:G,MATCH($Q27,交易編號檔!H:H,0)),"")</f>
        <v>7</v>
      </c>
      <c r="S27" s="1">
        <f>COUNTIF(交易編號檔!H:H,$Q27)</f>
        <v>6</v>
      </c>
      <c r="T27" s="1">
        <f>AVERAGEIF(交易編號檔!H:H,A27,交易編號檔!I:I)</f>
        <v>7482.666666666667</v>
      </c>
      <c r="U27" s="5">
        <f>MAX(INT((100-R27)/10)+1,0)</f>
        <v>10</v>
      </c>
      <c r="V27" s="5">
        <f>MIN(ROUND(S27,0),40)</f>
        <v>6</v>
      </c>
      <c r="W27" s="5">
        <f>MIN(ROUND(T27/160,0),50)</f>
        <v>47</v>
      </c>
      <c r="X27" s="1">
        <f>SUM(U27:W27)</f>
        <v>63</v>
      </c>
      <c r="Y27" s="63">
        <f t="shared" si="0"/>
        <v>5</v>
      </c>
      <c r="Z27" s="61">
        <f>_xlfn.IFNA(DATE(2008,1,1)-INDEX(交易編號檔!M:M,MATCH($Q27,交易編號檔!N:N,0)),"")</f>
        <v>21</v>
      </c>
      <c r="AA27" s="1">
        <f>COUNTIF(交易編號檔!N:N,$Q27)</f>
        <v>7</v>
      </c>
      <c r="AB27" s="1">
        <f>AVERAGEIF(交易編號檔!N:N,A27,交易編號檔!O:O)</f>
        <v>1406.7142857142858</v>
      </c>
      <c r="AC27" s="5">
        <f>MAX(INT((100-Z27)/10)+1,0)</f>
        <v>8</v>
      </c>
      <c r="AD27" s="5">
        <f>MIN(ROUND(AA27,0),40)</f>
        <v>7</v>
      </c>
      <c r="AE27" s="5">
        <f>MIN(ROUND(AB27/160,0),50)</f>
        <v>9</v>
      </c>
      <c r="AF27" s="1">
        <f>SUM(AC27:AE27)</f>
        <v>24</v>
      </c>
      <c r="AG27" s="63">
        <f t="shared" si="1"/>
        <v>50</v>
      </c>
      <c r="AI27" s="5">
        <v>1246</v>
      </c>
      <c r="AJ27" s="63">
        <v>22</v>
      </c>
      <c r="AK27" s="63">
        <v>48</v>
      </c>
    </row>
    <row r="28" spans="1:37">
      <c r="A28" s="5">
        <v>5705</v>
      </c>
      <c r="B28" s="5" t="s">
        <v>6</v>
      </c>
      <c r="C28" s="5">
        <v>40</v>
      </c>
      <c r="D28" s="5">
        <v>108</v>
      </c>
      <c r="E28" s="5" t="s">
        <v>5</v>
      </c>
      <c r="F28" s="8">
        <f>DATE(2008,1,1)-INDEX(交易編號檔!B:B,MATCH(A28,交易編號檔!C:C,0))</f>
        <v>17</v>
      </c>
      <c r="G28" s="5">
        <f>COUNTIF(交易編號檔!C:C,A28)</f>
        <v>3</v>
      </c>
      <c r="H28" s="10">
        <f>AVERAGEIF(交易編號檔!C:C,A28,交易編號檔!D:D)</f>
        <v>4791.666666666667</v>
      </c>
      <c r="I28" s="5">
        <f>MAX(INT((200-F28)/20)+1,0)</f>
        <v>10</v>
      </c>
      <c r="J28" s="5">
        <f>MIN(ROUND(G28/2,0),40)</f>
        <v>2</v>
      </c>
      <c r="K28" s="5">
        <f>MIN(ROUND(H28/160,0),50)</f>
        <v>30</v>
      </c>
      <c r="L28" s="5">
        <f>SUM(I28:K28)</f>
        <v>42</v>
      </c>
      <c r="M28" s="1">
        <f>RANK(L28,L:L,0)</f>
        <v>26</v>
      </c>
      <c r="N28" s="43"/>
      <c r="Q28" s="5">
        <v>5705</v>
      </c>
      <c r="R28" s="61">
        <f>_xlfn.IFNA(DATE(2007,1,1)-INDEX(交易編號檔!G:G,MATCH($Q28,交易編號檔!H:H,0)),"")</f>
        <v>45</v>
      </c>
      <c r="S28" s="1">
        <f>COUNTIF(交易編號檔!H:H,$Q28)</f>
        <v>1</v>
      </c>
      <c r="T28" s="1">
        <f>AVERAGEIF(交易編號檔!H:H,A28,交易編號檔!I:I)</f>
        <v>9079</v>
      </c>
      <c r="U28" s="5">
        <f>MAX(INT((100-R28)/10)+1,0)</f>
        <v>6</v>
      </c>
      <c r="V28" s="5">
        <f>MIN(ROUND(S28,0),40)</f>
        <v>1</v>
      </c>
      <c r="W28" s="5">
        <f>MIN(ROUND(T28/160,0),50)</f>
        <v>50</v>
      </c>
      <c r="X28" s="1">
        <f>SUM(U28:W28)</f>
        <v>57</v>
      </c>
      <c r="Y28" s="63">
        <f t="shared" si="0"/>
        <v>11</v>
      </c>
      <c r="Z28" s="61">
        <f>_xlfn.IFNA(DATE(2008,1,1)-INDEX(交易編號檔!M:M,MATCH($Q28,交易編號檔!N:N,0)),"")</f>
        <v>17</v>
      </c>
      <c r="AA28" s="1">
        <f>COUNTIF(交易編號檔!N:N,$Q28)</f>
        <v>2</v>
      </c>
      <c r="AB28" s="1">
        <f>AVERAGEIF(交易編號檔!N:N,A28,交易編號檔!O:O)</f>
        <v>2648</v>
      </c>
      <c r="AC28" s="5">
        <f>MAX(INT((100-Z28)/10)+1,0)</f>
        <v>9</v>
      </c>
      <c r="AD28" s="5">
        <f>MIN(ROUND(AA28,0),40)</f>
        <v>2</v>
      </c>
      <c r="AE28" s="5">
        <f>MIN(ROUND(AB28/160,0),50)</f>
        <v>17</v>
      </c>
      <c r="AF28" s="1">
        <f>SUM(AC28:AE28)</f>
        <v>28</v>
      </c>
      <c r="AG28" s="63">
        <f t="shared" si="1"/>
        <v>42</v>
      </c>
      <c r="AI28" s="5">
        <v>4749</v>
      </c>
      <c r="AJ28" s="63">
        <v>120</v>
      </c>
      <c r="AK28" s="63">
        <v>13</v>
      </c>
    </row>
    <row r="29" spans="1:37">
      <c r="A29" s="5">
        <v>539</v>
      </c>
      <c r="B29" s="5" t="s">
        <v>4</v>
      </c>
      <c r="C29" s="5">
        <v>41</v>
      </c>
      <c r="D29" s="5">
        <v>420</v>
      </c>
      <c r="E29" s="5" t="s">
        <v>8</v>
      </c>
      <c r="F29" s="8">
        <f>DATE(2008,1,1)-INDEX(交易編號檔!B:B,MATCH(A29,交易編號檔!C:C,0))</f>
        <v>48</v>
      </c>
      <c r="G29" s="5">
        <f>COUNTIF(交易編號檔!C:C,A29)</f>
        <v>38</v>
      </c>
      <c r="H29" s="10">
        <f>AVERAGEIF(交易編號檔!C:C,A29,交易編號檔!D:D)</f>
        <v>2264.7105263157896</v>
      </c>
      <c r="I29" s="5">
        <f>MAX(INT((200-F29)/20)+1,0)</f>
        <v>8</v>
      </c>
      <c r="J29" s="5">
        <f>MIN(ROUND(G29/2,0),40)</f>
        <v>19</v>
      </c>
      <c r="K29" s="5">
        <f>MIN(ROUND(H29/160,0),50)</f>
        <v>14</v>
      </c>
      <c r="L29" s="5">
        <f>SUM(I29:K29)</f>
        <v>41</v>
      </c>
      <c r="M29" s="1">
        <f>RANK(L29,L:L,0)</f>
        <v>28</v>
      </c>
      <c r="Q29" s="5">
        <v>539</v>
      </c>
      <c r="R29" s="61">
        <f>_xlfn.IFNA(DATE(2007,1,1)-INDEX(交易編號檔!G:G,MATCH($Q29,交易編號檔!H:H,0)),"")</f>
        <v>5</v>
      </c>
      <c r="S29" s="1">
        <f>COUNTIF(交易編號檔!H:H,$Q29)</f>
        <v>23</v>
      </c>
      <c r="T29" s="1">
        <f>AVERAGEIF(交易編號檔!H:H,A29,交易編號檔!I:I)</f>
        <v>2912.0434782608695</v>
      </c>
      <c r="U29" s="5">
        <f>MAX(INT((100-R29)/10)+1,0)</f>
        <v>10</v>
      </c>
      <c r="V29" s="5">
        <f>MIN(ROUND(S29,0),40)</f>
        <v>23</v>
      </c>
      <c r="W29" s="5">
        <f>MIN(ROUND(T29/160,0),50)</f>
        <v>18</v>
      </c>
      <c r="X29" s="1">
        <f>SUM(U29:W29)</f>
        <v>51</v>
      </c>
      <c r="Y29" s="63">
        <f t="shared" si="0"/>
        <v>17</v>
      </c>
      <c r="Z29" s="61">
        <f>_xlfn.IFNA(DATE(2008,1,1)-INDEX(交易編號檔!M:M,MATCH($Q29,交易編號檔!N:N,0)),"")</f>
        <v>48</v>
      </c>
      <c r="AA29" s="1">
        <f>COUNTIF(交易編號檔!N:N,$Q29)</f>
        <v>15</v>
      </c>
      <c r="AB29" s="1">
        <f>AVERAGEIF(交易編號檔!N:N,A29,交易編號檔!O:O)</f>
        <v>1272.1333333333334</v>
      </c>
      <c r="AC29" s="5">
        <f>MAX(INT((100-Z29)/10)+1,0)</f>
        <v>6</v>
      </c>
      <c r="AD29" s="5">
        <f>MIN(ROUND(AA29,0),40)</f>
        <v>15</v>
      </c>
      <c r="AE29" s="5">
        <f>MIN(ROUND(AB29/160,0),50)</f>
        <v>8</v>
      </c>
      <c r="AF29" s="1">
        <f>SUM(AC29:AE29)</f>
        <v>29</v>
      </c>
      <c r="AG29" s="63">
        <f t="shared" si="1"/>
        <v>37</v>
      </c>
      <c r="AI29" s="5">
        <v>2956</v>
      </c>
      <c r="AJ29" s="63">
        <v>23</v>
      </c>
      <c r="AK29" s="63">
        <v>90</v>
      </c>
    </row>
    <row r="30" spans="1:37">
      <c r="A30" s="5">
        <v>1335</v>
      </c>
      <c r="B30" s="5" t="s">
        <v>4</v>
      </c>
      <c r="C30" s="5">
        <v>29</v>
      </c>
      <c r="D30" s="5">
        <v>231</v>
      </c>
      <c r="E30" s="5" t="s">
        <v>5</v>
      </c>
      <c r="F30" s="8">
        <f>DATE(2008,1,1)-INDEX(交易編號檔!B:B,MATCH(A30,交易編號檔!C:C,0))</f>
        <v>81</v>
      </c>
      <c r="G30" s="5">
        <f>COUNTIF(交易編號檔!C:C,A30)</f>
        <v>21</v>
      </c>
      <c r="H30" s="10">
        <f>AVERAGEIF(交易編號檔!C:C,A30,交易編號檔!D:D)</f>
        <v>3792.1904761904761</v>
      </c>
      <c r="I30" s="5">
        <f>MAX(INT((200-F30)/20)+1,0)</f>
        <v>6</v>
      </c>
      <c r="J30" s="5">
        <f>MIN(ROUND(G30/2,0),40)</f>
        <v>11</v>
      </c>
      <c r="K30" s="5">
        <f>MIN(ROUND(H30/160,0),50)</f>
        <v>24</v>
      </c>
      <c r="L30" s="5">
        <f>SUM(I30:K30)</f>
        <v>41</v>
      </c>
      <c r="M30" s="1">
        <f>RANK(L30,L:L,0)</f>
        <v>28</v>
      </c>
      <c r="Q30" s="5">
        <v>1335</v>
      </c>
      <c r="R30" s="61">
        <f>_xlfn.IFNA(DATE(2007,1,1)-INDEX(交易編號檔!G:G,MATCH($Q30,交易編號檔!H:H,0)),"")</f>
        <v>7</v>
      </c>
      <c r="S30" s="1">
        <f>COUNTIF(交易編號檔!H:H,$Q30)</f>
        <v>12</v>
      </c>
      <c r="T30" s="1">
        <f>AVERAGEIF(交易編號檔!H:H,A30,交易編號檔!I:I)</f>
        <v>2997.4166666666665</v>
      </c>
      <c r="U30" s="5">
        <f>MAX(INT((100-R30)/10)+1,0)</f>
        <v>10</v>
      </c>
      <c r="V30" s="5">
        <f>MIN(ROUND(S30,0),40)</f>
        <v>12</v>
      </c>
      <c r="W30" s="5">
        <f>MIN(ROUND(T30/160,0),50)</f>
        <v>19</v>
      </c>
      <c r="X30" s="1">
        <f>SUM(U30:W30)</f>
        <v>41</v>
      </c>
      <c r="Y30" s="63">
        <f t="shared" si="0"/>
        <v>30</v>
      </c>
      <c r="Z30" s="61">
        <f>_xlfn.IFNA(DATE(2008,1,1)-INDEX(交易編號檔!M:M,MATCH($Q30,交易編號檔!N:N,0)),"")</f>
        <v>81</v>
      </c>
      <c r="AA30" s="1">
        <f>COUNTIF(交易編號檔!N:N,$Q30)</f>
        <v>9</v>
      </c>
      <c r="AB30" s="1">
        <f>AVERAGEIF(交易編號檔!N:N,A30,交易編號檔!O:O)</f>
        <v>4851.8888888888887</v>
      </c>
      <c r="AC30" s="5">
        <f>MAX(INT((100-Z30)/10)+1,0)</f>
        <v>2</v>
      </c>
      <c r="AD30" s="5">
        <f>MIN(ROUND(AA30,0),40)</f>
        <v>9</v>
      </c>
      <c r="AE30" s="5">
        <f>MIN(ROUND(AB30/160,0),50)</f>
        <v>30</v>
      </c>
      <c r="AF30" s="1">
        <f>SUM(AC30:AE30)</f>
        <v>41</v>
      </c>
      <c r="AG30" s="63">
        <f t="shared" si="1"/>
        <v>22</v>
      </c>
      <c r="AI30" s="5">
        <v>2787</v>
      </c>
      <c r="AJ30" s="63">
        <v>24</v>
      </c>
      <c r="AK30" s="63">
        <v>63</v>
      </c>
    </row>
    <row r="31" spans="1:37">
      <c r="A31" s="5">
        <v>1246</v>
      </c>
      <c r="B31" s="5" t="s">
        <v>4</v>
      </c>
      <c r="C31" s="5">
        <v>57</v>
      </c>
      <c r="D31" s="5">
        <v>200</v>
      </c>
      <c r="E31" s="5" t="s">
        <v>5</v>
      </c>
      <c r="F31" s="8">
        <f>DATE(2008,1,1)-INDEX(交易編號檔!B:B,MATCH(A31,交易編號檔!C:C,0))</f>
        <v>26</v>
      </c>
      <c r="G31" s="5">
        <f>COUNTIF(交易編號檔!C:C,A31)</f>
        <v>32</v>
      </c>
      <c r="H31" s="10">
        <f>AVERAGEIF(交易編號檔!C:C,A31,交易編號檔!D:D)</f>
        <v>2279.84375</v>
      </c>
      <c r="I31" s="5">
        <f>MAX(INT((200-F31)/20)+1,0)</f>
        <v>9</v>
      </c>
      <c r="J31" s="5">
        <f>MIN(ROUND(G31/2,0),40)</f>
        <v>16</v>
      </c>
      <c r="K31" s="5">
        <f>MIN(ROUND(H31/160,0),50)</f>
        <v>14</v>
      </c>
      <c r="L31" s="5">
        <f>SUM(I31:K31)</f>
        <v>39</v>
      </c>
      <c r="M31" s="1">
        <f>RANK(L31,L:L,0)</f>
        <v>30</v>
      </c>
      <c r="Q31" s="5">
        <v>1246</v>
      </c>
      <c r="R31" s="61">
        <f>_xlfn.IFNA(DATE(2007,1,1)-INDEX(交易編號檔!G:G,MATCH($Q31,交易編號檔!H:H,0)),"")</f>
        <v>7</v>
      </c>
      <c r="S31" s="1">
        <f>COUNTIF(交易編號檔!H:H,$Q31)</f>
        <v>25</v>
      </c>
      <c r="T31" s="1">
        <f>AVERAGEIF(交易編號檔!H:H,A31,交易編號檔!I:I)</f>
        <v>2452.84</v>
      </c>
      <c r="U31" s="5">
        <f>MAX(INT((100-R31)/10)+1,0)</f>
        <v>10</v>
      </c>
      <c r="V31" s="5">
        <f>MIN(ROUND(S31,0),40)</f>
        <v>25</v>
      </c>
      <c r="W31" s="5">
        <f>MIN(ROUND(T31/160,0),50)</f>
        <v>15</v>
      </c>
      <c r="X31" s="1">
        <f>SUM(U31:W31)</f>
        <v>50</v>
      </c>
      <c r="Y31" s="63">
        <f t="shared" si="0"/>
        <v>22</v>
      </c>
      <c r="Z31" s="61">
        <f>_xlfn.IFNA(DATE(2008,1,1)-INDEX(交易編號檔!M:M,MATCH($Q31,交易編號檔!N:N,0)),"")</f>
        <v>26</v>
      </c>
      <c r="AA31" s="1">
        <f>COUNTIF(交易編號檔!N:N,$Q31)</f>
        <v>7</v>
      </c>
      <c r="AB31" s="1">
        <f>AVERAGEIF(交易編號檔!N:N,A31,交易編號檔!O:O)</f>
        <v>1662</v>
      </c>
      <c r="AC31" s="5">
        <f>MAX(INT((100-Z31)/10)+1,0)</f>
        <v>8</v>
      </c>
      <c r="AD31" s="5">
        <f>MIN(ROUND(AA31,0),40)</f>
        <v>7</v>
      </c>
      <c r="AE31" s="5">
        <f>MIN(ROUND(AB31/160,0),50)</f>
        <v>10</v>
      </c>
      <c r="AF31" s="1">
        <f>SUM(AC31:AE31)</f>
        <v>25</v>
      </c>
      <c r="AG31" s="63">
        <f t="shared" si="1"/>
        <v>48</v>
      </c>
      <c r="AI31" s="5">
        <v>3558</v>
      </c>
      <c r="AJ31" s="63">
        <v>83</v>
      </c>
      <c r="AK31" s="63">
        <v>9</v>
      </c>
    </row>
    <row r="32" spans="1:37">
      <c r="A32" s="5">
        <v>4749</v>
      </c>
      <c r="B32" s="5" t="s">
        <v>4</v>
      </c>
      <c r="C32" s="5">
        <v>50</v>
      </c>
      <c r="D32" s="5">
        <v>600</v>
      </c>
      <c r="E32" s="5" t="s">
        <v>7</v>
      </c>
      <c r="F32" s="8">
        <f>DATE(2008,1,1)-INDEX(交易編號檔!B:B,MATCH(A32,交易編號檔!C:C,0))</f>
        <v>25</v>
      </c>
      <c r="G32" s="5">
        <f>COUNTIF(交易編號檔!C:C,A32)</f>
        <v>9</v>
      </c>
      <c r="H32" s="10">
        <f>AVERAGEIF(交易編號檔!C:C,A32,交易編號檔!D:D)</f>
        <v>3898.3333333333335</v>
      </c>
      <c r="I32" s="5">
        <f>MAX(INT((200-F32)/20)+1,0)</f>
        <v>9</v>
      </c>
      <c r="J32" s="5">
        <f>MIN(ROUND(G32/2,0),40)</f>
        <v>5</v>
      </c>
      <c r="K32" s="5">
        <f>MIN(ROUND(H32/160,0),50)</f>
        <v>24</v>
      </c>
      <c r="L32" s="5">
        <f>SUM(I32:K32)</f>
        <v>38</v>
      </c>
      <c r="M32" s="1">
        <f>RANK(L32,L:L,0)</f>
        <v>31</v>
      </c>
      <c r="Q32" s="5">
        <v>4749</v>
      </c>
      <c r="R32" s="61">
        <f>_xlfn.IFNA(DATE(2007,1,1)-INDEX(交易編號檔!G:G,MATCH($Q32,交易編號檔!H:H,0)),"")</f>
        <v>96</v>
      </c>
      <c r="S32" s="1">
        <f>COUNTIF(交易編號檔!H:H,$Q32)</f>
        <v>2</v>
      </c>
      <c r="T32" s="1">
        <f>AVERAGEIF(交易編號檔!H:H,A32,交易編號檔!I:I)</f>
        <v>249</v>
      </c>
      <c r="U32" s="5">
        <f>MAX(INT((100-R32)/10)+1,0)</f>
        <v>1</v>
      </c>
      <c r="V32" s="5">
        <f>MIN(ROUND(S32,0),40)</f>
        <v>2</v>
      </c>
      <c r="W32" s="5">
        <f>MIN(ROUND(T32/160,0),50)</f>
        <v>2</v>
      </c>
      <c r="X32" s="1">
        <f>SUM(U32:W32)</f>
        <v>5</v>
      </c>
      <c r="Y32" s="63">
        <f t="shared" si="0"/>
        <v>120</v>
      </c>
      <c r="Z32" s="61">
        <f>_xlfn.IFNA(DATE(2008,1,1)-INDEX(交易編號檔!M:M,MATCH($Q32,交易編號檔!N:N,0)),"")</f>
        <v>25</v>
      </c>
      <c r="AA32" s="1">
        <f>COUNTIF(交易編號檔!N:N,$Q32)</f>
        <v>7</v>
      </c>
      <c r="AB32" s="1">
        <f>AVERAGEIF(交易編號檔!N:N,A32,交易編號檔!O:O)</f>
        <v>4941</v>
      </c>
      <c r="AC32" s="5">
        <f>MAX(INT((100-Z32)/10)+1,0)</f>
        <v>8</v>
      </c>
      <c r="AD32" s="5">
        <f>MIN(ROUND(AA32,0),40)</f>
        <v>7</v>
      </c>
      <c r="AE32" s="5">
        <f>MIN(ROUND(AB32/160,0),50)</f>
        <v>31</v>
      </c>
      <c r="AF32" s="1">
        <f>SUM(AC32:AE32)</f>
        <v>46</v>
      </c>
      <c r="AG32" s="63">
        <f t="shared" si="1"/>
        <v>13</v>
      </c>
      <c r="AI32" s="5">
        <v>1446</v>
      </c>
      <c r="AJ32" s="63">
        <v>106</v>
      </c>
      <c r="AK32" s="63">
        <v>18</v>
      </c>
    </row>
    <row r="33" spans="1:37">
      <c r="A33" s="5">
        <v>6997</v>
      </c>
      <c r="B33" s="5" t="s">
        <v>4</v>
      </c>
      <c r="C33" s="5">
        <v>38</v>
      </c>
      <c r="D33" s="5">
        <v>600</v>
      </c>
      <c r="E33" s="5" t="s">
        <v>7</v>
      </c>
      <c r="F33" s="8">
        <f>DATE(2008,1,1)-INDEX(交易編號檔!B:B,MATCH(A33,交易編號檔!C:C,0))</f>
        <v>110</v>
      </c>
      <c r="G33" s="5">
        <f>COUNTIF(交易編號檔!C:C,A33)</f>
        <v>2</v>
      </c>
      <c r="H33" s="10">
        <f>AVERAGEIF(交易編號檔!C:C,A33,交易編號檔!D:D)</f>
        <v>5045</v>
      </c>
      <c r="I33" s="5">
        <f>MAX(INT((200-F33)/20)+1,0)</f>
        <v>5</v>
      </c>
      <c r="J33" s="5">
        <f>MIN(ROUND(G33/2,0),40)</f>
        <v>1</v>
      </c>
      <c r="K33" s="5">
        <f>MIN(ROUND(H33/160,0),50)</f>
        <v>32</v>
      </c>
      <c r="L33" s="5">
        <f>SUM(I33:K33)</f>
        <v>38</v>
      </c>
      <c r="M33" s="1">
        <f>RANK(L33,L:L,0)</f>
        <v>31</v>
      </c>
      <c r="R33" s="61"/>
      <c r="U33" s="5"/>
      <c r="V33" s="5"/>
      <c r="W33" s="5"/>
      <c r="Y33" s="63" t="str">
        <f t="shared" si="0"/>
        <v/>
      </c>
      <c r="Z33" s="61"/>
      <c r="AC33" s="5"/>
      <c r="AD33" s="5"/>
      <c r="AE33" s="5"/>
      <c r="AG33" s="63" t="str">
        <f t="shared" si="1"/>
        <v/>
      </c>
      <c r="AI33" s="5">
        <v>1006</v>
      </c>
      <c r="AJ33" s="63">
        <v>17</v>
      </c>
      <c r="AK33" s="63">
        <v>83</v>
      </c>
    </row>
    <row r="34" spans="1:37">
      <c r="A34" s="5">
        <v>2956</v>
      </c>
      <c r="B34" s="5" t="s">
        <v>6</v>
      </c>
      <c r="C34" s="5">
        <v>37</v>
      </c>
      <c r="D34" s="5">
        <v>310</v>
      </c>
      <c r="E34" s="5" t="s">
        <v>5</v>
      </c>
      <c r="F34" s="8">
        <f>DATE(2008,1,1)-INDEX(交易編號檔!B:B,MATCH(A34,交易編號檔!C:C,0))</f>
        <v>94</v>
      </c>
      <c r="G34" s="5">
        <f>COUNTIF(交易編號檔!C:C,A34)</f>
        <v>15</v>
      </c>
      <c r="H34" s="10">
        <f>AVERAGEIF(交易編號檔!C:C,A34,交易編號檔!D:D)</f>
        <v>3754.6</v>
      </c>
      <c r="I34" s="5">
        <f>MAX(INT((200-F34)/20)+1,0)</f>
        <v>6</v>
      </c>
      <c r="J34" s="5">
        <f>MIN(ROUND(G34/2,0),40)</f>
        <v>8</v>
      </c>
      <c r="K34" s="5">
        <f>MIN(ROUND(H34/160,0),50)</f>
        <v>23</v>
      </c>
      <c r="L34" s="5">
        <f>SUM(I34:K34)</f>
        <v>37</v>
      </c>
      <c r="M34" s="1">
        <f>RANK(L34,L:L,0)</f>
        <v>33</v>
      </c>
      <c r="Q34" s="5">
        <v>2956</v>
      </c>
      <c r="R34" s="61">
        <f>_xlfn.IFNA(DATE(2007,1,1)-INDEX(交易編號檔!G:G,MATCH($Q34,交易編號檔!H:H,0)),"")</f>
        <v>30</v>
      </c>
      <c r="S34" s="1">
        <f>COUNTIF(交易編號檔!H:H,$Q34)</f>
        <v>10</v>
      </c>
      <c r="T34" s="1">
        <f>AVERAGEIF(交易編號檔!H:H,A34,交易編號檔!I:I)</f>
        <v>4763.3</v>
      </c>
      <c r="U34" s="5">
        <f>MAX(INT((100-R34)/10)+1,0)</f>
        <v>8</v>
      </c>
      <c r="V34" s="5">
        <f>MIN(ROUND(S34,0),40)</f>
        <v>10</v>
      </c>
      <c r="W34" s="5">
        <f>MIN(ROUND(T34/160,0),50)</f>
        <v>30</v>
      </c>
      <c r="X34" s="1">
        <f>SUM(U34:W34)</f>
        <v>48</v>
      </c>
      <c r="Y34" s="63">
        <f t="shared" si="0"/>
        <v>23</v>
      </c>
      <c r="Z34" s="61">
        <f>_xlfn.IFNA(DATE(2008,1,1)-INDEX(交易編號檔!M:M,MATCH($Q34,交易編號檔!N:N,0)),"")</f>
        <v>94</v>
      </c>
      <c r="AA34" s="1">
        <f>COUNTIF(交易編號檔!N:N,$Q34)</f>
        <v>5</v>
      </c>
      <c r="AB34" s="1">
        <f>AVERAGEIF(交易編號檔!N:N,A34,交易編號檔!O:O)</f>
        <v>1737.2</v>
      </c>
      <c r="AC34" s="5">
        <f>MAX(INT((100-Z34)/10)+1,0)</f>
        <v>1</v>
      </c>
      <c r="AD34" s="5">
        <f>MIN(ROUND(AA34,0),40)</f>
        <v>5</v>
      </c>
      <c r="AE34" s="5">
        <f>MIN(ROUND(AB34/160,0),50)</f>
        <v>11</v>
      </c>
      <c r="AF34" s="1">
        <f>SUM(AC34:AE34)</f>
        <v>17</v>
      </c>
      <c r="AG34" s="63">
        <f t="shared" si="1"/>
        <v>90</v>
      </c>
      <c r="AI34" s="5">
        <v>3059</v>
      </c>
      <c r="AJ34" s="63">
        <v>125</v>
      </c>
      <c r="AK34" s="63">
        <v>15</v>
      </c>
    </row>
    <row r="35" spans="1:37">
      <c r="A35" s="5">
        <v>2787</v>
      </c>
      <c r="B35" s="5" t="s">
        <v>4</v>
      </c>
      <c r="C35" s="5">
        <v>38</v>
      </c>
      <c r="D35" s="5">
        <v>811</v>
      </c>
      <c r="E35" s="5" t="s">
        <v>7</v>
      </c>
      <c r="F35" s="8">
        <f>DATE(2008,1,1)-INDEX(交易編號檔!B:B,MATCH(A35,交易編號檔!C:C,0))</f>
        <v>43</v>
      </c>
      <c r="G35" s="5">
        <f>COUNTIF(交易編號檔!C:C,A35)</f>
        <v>10</v>
      </c>
      <c r="H35" s="10">
        <f>AVERAGEIF(交易編號檔!C:C,A35,交易編號檔!D:D)</f>
        <v>3824.6</v>
      </c>
      <c r="I35" s="5">
        <f>MAX(INT((200-F35)/20)+1,0)</f>
        <v>8</v>
      </c>
      <c r="J35" s="5">
        <f>MIN(ROUND(G35/2,0),40)</f>
        <v>5</v>
      </c>
      <c r="K35" s="5">
        <f>MIN(ROUND(H35/160,0),50)</f>
        <v>24</v>
      </c>
      <c r="L35" s="5">
        <f>SUM(I35:K35)</f>
        <v>37</v>
      </c>
      <c r="M35" s="1">
        <f>RANK(L35,L:L,0)</f>
        <v>33</v>
      </c>
      <c r="Q35" s="5">
        <v>2787</v>
      </c>
      <c r="R35" s="61">
        <f>_xlfn.IFNA(DATE(2007,1,1)-INDEX(交易編號檔!G:G,MATCH($Q35,交易編號檔!H:H,0)),"")</f>
        <v>27</v>
      </c>
      <c r="S35" s="1">
        <f>COUNTIF(交易編號檔!H:H,$Q35)</f>
        <v>6</v>
      </c>
      <c r="T35" s="1">
        <f>AVERAGEIF(交易編號檔!H:H,A35,交易編號檔!I:I)</f>
        <v>5115</v>
      </c>
      <c r="U35" s="5">
        <f>MAX(INT((100-R35)/10)+1,0)</f>
        <v>8</v>
      </c>
      <c r="V35" s="5">
        <f>MIN(ROUND(S35,0),40)</f>
        <v>6</v>
      </c>
      <c r="W35" s="5">
        <f>MIN(ROUND(T35/160,0),50)</f>
        <v>32</v>
      </c>
      <c r="X35" s="1">
        <f>SUM(U35:W35)</f>
        <v>46</v>
      </c>
      <c r="Y35" s="63">
        <f t="shared" si="0"/>
        <v>24</v>
      </c>
      <c r="Z35" s="61">
        <f>_xlfn.IFNA(DATE(2008,1,1)-INDEX(交易編號檔!M:M,MATCH($Q35,交易編號檔!N:N,0)),"")</f>
        <v>43</v>
      </c>
      <c r="AA35" s="1">
        <f>COUNTIF(交易編號檔!N:N,$Q35)</f>
        <v>4</v>
      </c>
      <c r="AB35" s="1">
        <f>AVERAGEIF(交易編號檔!N:N,A35,交易編號檔!O:O)</f>
        <v>1889</v>
      </c>
      <c r="AC35" s="5">
        <f>MAX(INT((100-Z35)/10)+1,0)</f>
        <v>6</v>
      </c>
      <c r="AD35" s="5">
        <f>MIN(ROUND(AA35,0),40)</f>
        <v>4</v>
      </c>
      <c r="AE35" s="5">
        <f>MIN(ROUND(AB35/160,0),50)</f>
        <v>12</v>
      </c>
      <c r="AF35" s="1">
        <f>SUM(AC35:AE35)</f>
        <v>22</v>
      </c>
      <c r="AG35" s="63">
        <f t="shared" si="1"/>
        <v>63</v>
      </c>
      <c r="AI35" s="5">
        <v>4687</v>
      </c>
      <c r="AJ35" s="63">
        <v>54</v>
      </c>
      <c r="AK35" s="63">
        <v>23</v>
      </c>
    </row>
    <row r="36" spans="1:37">
      <c r="A36" s="5">
        <v>3558</v>
      </c>
      <c r="B36" s="5" t="s">
        <v>4</v>
      </c>
      <c r="C36" s="5">
        <v>43</v>
      </c>
      <c r="D36" s="5">
        <v>813</v>
      </c>
      <c r="E36" s="5" t="s">
        <v>7</v>
      </c>
      <c r="F36" s="8">
        <f>DATE(2008,1,1)-INDEX(交易編號檔!B:B,MATCH(A36,交易編號檔!C:C,0))</f>
        <v>43</v>
      </c>
      <c r="G36" s="5">
        <f>COUNTIF(交易編號檔!C:C,A36)</f>
        <v>8</v>
      </c>
      <c r="H36" s="10">
        <f>AVERAGEIF(交易編號檔!C:C,A36,交易編號檔!D:D)</f>
        <v>3936.125</v>
      </c>
      <c r="I36" s="5">
        <f>MAX(INT((200-F36)/20)+1,0)</f>
        <v>8</v>
      </c>
      <c r="J36" s="5">
        <f>MIN(ROUND(G36/2,0),40)</f>
        <v>4</v>
      </c>
      <c r="K36" s="5">
        <f>MIN(ROUND(H36/160,0),50)</f>
        <v>25</v>
      </c>
      <c r="L36" s="5">
        <f>SUM(I36:K36)</f>
        <v>37</v>
      </c>
      <c r="M36" s="1">
        <f>RANK(L36,L:L,0)</f>
        <v>33</v>
      </c>
      <c r="Q36" s="5">
        <v>3558</v>
      </c>
      <c r="R36" s="61">
        <f>_xlfn.IFNA(DATE(2007,1,1)-INDEX(交易編號檔!G:G,MATCH($Q36,交易編號檔!H:H,0)),"")</f>
        <v>38</v>
      </c>
      <c r="S36" s="1">
        <f>COUNTIF(交易編號檔!H:H,$Q36)</f>
        <v>4</v>
      </c>
      <c r="T36" s="1">
        <f>AVERAGEIF(交易編號檔!H:H,A36,交易編號檔!I:I)</f>
        <v>601.25</v>
      </c>
      <c r="U36" s="5">
        <f>MAX(INT((100-R36)/10)+1,0)</f>
        <v>7</v>
      </c>
      <c r="V36" s="5">
        <f>MIN(ROUND(S36,0),40)</f>
        <v>4</v>
      </c>
      <c r="W36" s="5">
        <f>MIN(ROUND(T36/160,0),50)</f>
        <v>4</v>
      </c>
      <c r="X36" s="1">
        <f>SUM(U36:W36)</f>
        <v>15</v>
      </c>
      <c r="Y36" s="63">
        <f t="shared" si="0"/>
        <v>83</v>
      </c>
      <c r="Z36" s="61">
        <f>_xlfn.IFNA(DATE(2008,1,1)-INDEX(交易編號檔!M:M,MATCH($Q36,交易編號檔!N:N,0)),"")</f>
        <v>43</v>
      </c>
      <c r="AA36" s="1">
        <f>COUNTIF(交易編號檔!N:N,$Q36)</f>
        <v>4</v>
      </c>
      <c r="AB36" s="1">
        <f>AVERAGEIF(交易編號檔!N:N,A36,交易編號檔!O:O)</f>
        <v>7271</v>
      </c>
      <c r="AC36" s="5">
        <f>MAX(INT((100-Z36)/10)+1,0)</f>
        <v>6</v>
      </c>
      <c r="AD36" s="5">
        <f>MIN(ROUND(AA36,0),40)</f>
        <v>4</v>
      </c>
      <c r="AE36" s="5">
        <f>MIN(ROUND(AB36/160,0),50)</f>
        <v>45</v>
      </c>
      <c r="AF36" s="1">
        <f>SUM(AC36:AE36)</f>
        <v>55</v>
      </c>
      <c r="AG36" s="63">
        <f t="shared" si="1"/>
        <v>9</v>
      </c>
      <c r="AI36" s="5">
        <v>3610</v>
      </c>
      <c r="AJ36" s="63">
        <v>75</v>
      </c>
      <c r="AK36" s="63">
        <v>15</v>
      </c>
    </row>
    <row r="37" spans="1:37">
      <c r="A37" s="5">
        <v>1446</v>
      </c>
      <c r="B37" s="5" t="s">
        <v>6</v>
      </c>
      <c r="C37" s="5">
        <v>48</v>
      </c>
      <c r="D37" s="5">
        <v>242</v>
      </c>
      <c r="E37" s="5" t="s">
        <v>5</v>
      </c>
      <c r="F37" s="8">
        <f>DATE(2008,1,1)-INDEX(交易編號檔!B:B,MATCH(A37,交易編號檔!C:C,0))</f>
        <v>48</v>
      </c>
      <c r="G37" s="5">
        <f>COUNTIF(交易編號檔!C:C,A37)</f>
        <v>11</v>
      </c>
      <c r="H37" s="10">
        <f>AVERAGEIF(交易編號檔!C:C,A37,交易編號檔!D:D)</f>
        <v>3671.6363636363635</v>
      </c>
      <c r="I37" s="5">
        <f>MAX(INT((200-F37)/20)+1,0)</f>
        <v>8</v>
      </c>
      <c r="J37" s="5">
        <f>MIN(ROUND(G37/2,0),40)</f>
        <v>6</v>
      </c>
      <c r="K37" s="5">
        <f>MIN(ROUND(H37/160,0),50)</f>
        <v>23</v>
      </c>
      <c r="L37" s="5">
        <f>SUM(I37:K37)</f>
        <v>37</v>
      </c>
      <c r="M37" s="1">
        <f>RANK(L37,L:L,0)</f>
        <v>33</v>
      </c>
      <c r="Q37" s="5">
        <v>1446</v>
      </c>
      <c r="R37" s="61">
        <f>_xlfn.IFNA(DATE(2007,1,1)-INDEX(交易編號檔!G:G,MATCH($Q37,交易編號檔!H:H,0)),"")</f>
        <v>196</v>
      </c>
      <c r="S37" s="1">
        <f>COUNTIF(交易編號檔!H:H,$Q37)</f>
        <v>2</v>
      </c>
      <c r="T37" s="1">
        <f>AVERAGEIF(交易編號檔!H:H,A37,交易編號檔!I:I)</f>
        <v>1088.5</v>
      </c>
      <c r="U37" s="5">
        <f>MAX(INT((100-R37)/10)+1,0)</f>
        <v>0</v>
      </c>
      <c r="V37" s="5">
        <f>MIN(ROUND(S37,0),40)</f>
        <v>2</v>
      </c>
      <c r="W37" s="5">
        <f>MIN(ROUND(T37/160,0),50)</f>
        <v>7</v>
      </c>
      <c r="X37" s="1">
        <f>SUM(U37:W37)</f>
        <v>9</v>
      </c>
      <c r="Y37" s="63">
        <f t="shared" si="0"/>
        <v>106</v>
      </c>
      <c r="Z37" s="61">
        <f>_xlfn.IFNA(DATE(2008,1,1)-INDEX(交易編號檔!M:M,MATCH($Q37,交易編號檔!N:N,0)),"")</f>
        <v>48</v>
      </c>
      <c r="AA37" s="1">
        <f>COUNTIF(交易編號檔!N:N,$Q37)</f>
        <v>9</v>
      </c>
      <c r="AB37" s="1">
        <f>AVERAGEIF(交易編號檔!N:N,A37,交易編號檔!O:O)</f>
        <v>4245.666666666667</v>
      </c>
      <c r="AC37" s="5">
        <f>MAX(INT((100-Z37)/10)+1,0)</f>
        <v>6</v>
      </c>
      <c r="AD37" s="5">
        <f>MIN(ROUND(AA37,0),40)</f>
        <v>9</v>
      </c>
      <c r="AE37" s="5">
        <f>MIN(ROUND(AB37/160,0),50)</f>
        <v>27</v>
      </c>
      <c r="AF37" s="1">
        <f>SUM(AC37:AE37)</f>
        <v>42</v>
      </c>
      <c r="AG37" s="63">
        <f t="shared" si="1"/>
        <v>18</v>
      </c>
      <c r="AI37" s="5">
        <v>5697</v>
      </c>
      <c r="AJ37" s="63">
        <v>10</v>
      </c>
      <c r="AK37" s="63">
        <v>90</v>
      </c>
    </row>
    <row r="38" spans="1:37">
      <c r="A38" s="5">
        <v>1006</v>
      </c>
      <c r="B38" s="5" t="s">
        <v>6</v>
      </c>
      <c r="C38" s="5">
        <v>49</v>
      </c>
      <c r="D38" s="5">
        <v>333</v>
      </c>
      <c r="E38" s="5" t="s">
        <v>5</v>
      </c>
      <c r="F38" s="8">
        <f>DATE(2008,1,1)-INDEX(交易編號檔!B:B,MATCH(A38,交易編號檔!C:C,0))</f>
        <v>47</v>
      </c>
      <c r="G38" s="5">
        <f>COUNTIF(交易編號檔!C:C,A38)</f>
        <v>18</v>
      </c>
      <c r="H38" s="10">
        <f>AVERAGEIF(交易編號檔!C:C,A38,交易編號檔!D:D)</f>
        <v>3074.9444444444443</v>
      </c>
      <c r="I38" s="5">
        <f>MAX(INT((200-F38)/20)+1,0)</f>
        <v>8</v>
      </c>
      <c r="J38" s="5">
        <f>MIN(ROUND(G38/2,0),40)</f>
        <v>9</v>
      </c>
      <c r="K38" s="5">
        <f>MIN(ROUND(H38/160,0),50)</f>
        <v>19</v>
      </c>
      <c r="L38" s="5">
        <f>SUM(I38:K38)</f>
        <v>36</v>
      </c>
      <c r="M38" s="1">
        <f>RANK(L38,L:L,0)</f>
        <v>37</v>
      </c>
      <c r="Q38" s="5">
        <v>1006</v>
      </c>
      <c r="R38" s="61">
        <f>_xlfn.IFNA(DATE(2007,1,1)-INDEX(交易編號檔!G:G,MATCH($Q38,交易編號檔!H:H,0)),"")</f>
        <v>5</v>
      </c>
      <c r="S38" s="1">
        <f>COUNTIF(交易編號檔!H:H,$Q38)</f>
        <v>10</v>
      </c>
      <c r="T38" s="1">
        <f>AVERAGEIF(交易編號檔!H:H,A38,交易編號檔!I:I)</f>
        <v>4990.3</v>
      </c>
      <c r="U38" s="5">
        <f>MAX(INT((100-R38)/10)+1,0)</f>
        <v>10</v>
      </c>
      <c r="V38" s="5">
        <f>MIN(ROUND(S38,0),40)</f>
        <v>10</v>
      </c>
      <c r="W38" s="5">
        <f>MIN(ROUND(T38/160,0),50)</f>
        <v>31</v>
      </c>
      <c r="X38" s="1">
        <f>SUM(U38:W38)</f>
        <v>51</v>
      </c>
      <c r="Y38" s="63">
        <f t="shared" si="0"/>
        <v>17</v>
      </c>
      <c r="Z38" s="61">
        <f>_xlfn.IFNA(DATE(2008,1,1)-INDEX(交易編號檔!M:M,MATCH($Q38,交易編號檔!N:N,0)),"")</f>
        <v>47</v>
      </c>
      <c r="AA38" s="1">
        <f>COUNTIF(交易編號檔!N:N,$Q38)</f>
        <v>8</v>
      </c>
      <c r="AB38" s="1">
        <f>AVERAGEIF(交易編號檔!N:N,A38,交易編號檔!O:O)</f>
        <v>680.75</v>
      </c>
      <c r="AC38" s="5">
        <f>MAX(INT((100-Z38)/10)+1,0)</f>
        <v>6</v>
      </c>
      <c r="AD38" s="5">
        <f>MIN(ROUND(AA38,0),40)</f>
        <v>8</v>
      </c>
      <c r="AE38" s="5">
        <f>MIN(ROUND(AB38/160,0),50)</f>
        <v>4</v>
      </c>
      <c r="AF38" s="1">
        <f>SUM(AC38:AE38)</f>
        <v>18</v>
      </c>
      <c r="AG38" s="63">
        <f t="shared" si="1"/>
        <v>83</v>
      </c>
      <c r="AI38" s="5">
        <v>977</v>
      </c>
      <c r="AJ38" s="63">
        <v>31</v>
      </c>
      <c r="AK38" s="63">
        <v>71</v>
      </c>
    </row>
    <row r="39" spans="1:37">
      <c r="A39" s="5">
        <v>3059</v>
      </c>
      <c r="B39" s="5" t="s">
        <v>6</v>
      </c>
      <c r="C39" s="5">
        <v>31</v>
      </c>
      <c r="D39" s="5">
        <v>235</v>
      </c>
      <c r="E39" s="5" t="s">
        <v>5</v>
      </c>
      <c r="F39" s="8">
        <f>DATE(2008,1,1)-INDEX(交易編號檔!B:B,MATCH(A39,交易編號檔!C:C,0))</f>
        <v>40</v>
      </c>
      <c r="G39" s="5">
        <f>COUNTIF(交易編號檔!C:C,A39)</f>
        <v>12</v>
      </c>
      <c r="H39" s="10">
        <f>AVERAGEIF(交易編號檔!C:C,A39,交易編號檔!D:D)</f>
        <v>3371.6666666666665</v>
      </c>
      <c r="I39" s="5">
        <f>MAX(INT((200-F39)/20)+1,0)</f>
        <v>9</v>
      </c>
      <c r="J39" s="5">
        <f>MIN(ROUND(G39/2,0),40)</f>
        <v>6</v>
      </c>
      <c r="K39" s="5">
        <f>MIN(ROUND(H39/160,0),50)</f>
        <v>21</v>
      </c>
      <c r="L39" s="5">
        <f>SUM(I39:K39)</f>
        <v>36</v>
      </c>
      <c r="M39" s="1">
        <f>RANK(L39,L:L,0)</f>
        <v>37</v>
      </c>
      <c r="Q39" s="5">
        <v>3059</v>
      </c>
      <c r="R39" s="61">
        <f>_xlfn.IFNA(DATE(2007,1,1)-INDEX(交易編號檔!G:G,MATCH($Q39,交易編號檔!H:H,0)),"")</f>
        <v>132</v>
      </c>
      <c r="S39" s="1">
        <f>COUNTIF(交易編號檔!H:H,$Q39)</f>
        <v>3</v>
      </c>
      <c r="T39" s="1">
        <f>AVERAGEIF(交易編號檔!H:H,A39,交易編號檔!I:I)</f>
        <v>229.33333333333334</v>
      </c>
      <c r="U39" s="5">
        <f>MAX(INT((100-R39)/10)+1,0)</f>
        <v>0</v>
      </c>
      <c r="V39" s="5">
        <f>MIN(ROUND(S39,0),40)</f>
        <v>3</v>
      </c>
      <c r="W39" s="5">
        <f>MIN(ROUND(T39/160,0),50)</f>
        <v>1</v>
      </c>
      <c r="X39" s="1">
        <f>SUM(U39:W39)</f>
        <v>4</v>
      </c>
      <c r="Y39" s="63">
        <f t="shared" si="0"/>
        <v>125</v>
      </c>
      <c r="Z39" s="61">
        <f>_xlfn.IFNA(DATE(2008,1,1)-INDEX(交易編號檔!M:M,MATCH($Q39,交易編號檔!N:N,0)),"")</f>
        <v>40</v>
      </c>
      <c r="AA39" s="1">
        <f>COUNTIF(交易編號檔!N:N,$Q39)</f>
        <v>9</v>
      </c>
      <c r="AB39" s="1">
        <f>AVERAGEIF(交易編號檔!N:N,A39,交易編號檔!O:O)</f>
        <v>4419.1111111111113</v>
      </c>
      <c r="AC39" s="5">
        <f>MAX(INT((100-Z39)/10)+1,0)</f>
        <v>7</v>
      </c>
      <c r="AD39" s="5">
        <f>MIN(ROUND(AA39,0),40)</f>
        <v>9</v>
      </c>
      <c r="AE39" s="5">
        <f>MIN(ROUND(AB39/160,0),50)</f>
        <v>28</v>
      </c>
      <c r="AF39" s="1">
        <f>SUM(AC39:AE39)</f>
        <v>44</v>
      </c>
      <c r="AG39" s="63">
        <f t="shared" si="1"/>
        <v>15</v>
      </c>
      <c r="AI39" s="5">
        <v>2393</v>
      </c>
      <c r="AJ39" s="63">
        <v>14</v>
      </c>
      <c r="AK39" s="63">
        <v>77</v>
      </c>
    </row>
    <row r="40" spans="1:37">
      <c r="A40" s="5">
        <v>4687</v>
      </c>
      <c r="B40" s="5" t="s">
        <v>4</v>
      </c>
      <c r="C40" s="5">
        <v>28</v>
      </c>
      <c r="D40" s="5">
        <v>220</v>
      </c>
      <c r="E40" s="5" t="s">
        <v>5</v>
      </c>
      <c r="F40" s="8">
        <f>DATE(2008,1,1)-INDEX(交易編號檔!B:B,MATCH(A40,交易編號檔!C:C,0))</f>
        <v>49</v>
      </c>
      <c r="G40" s="5">
        <f>COUNTIF(交易編號檔!C:C,A40)</f>
        <v>23</v>
      </c>
      <c r="H40" s="10">
        <f>AVERAGEIF(交易編號檔!C:C,A40,交易編號檔!D:D)</f>
        <v>2586.9565217391305</v>
      </c>
      <c r="I40" s="5">
        <f>MAX(INT((200-F40)/20)+1,0)</f>
        <v>8</v>
      </c>
      <c r="J40" s="5">
        <f>MIN(ROUND(G40/2,0),40)</f>
        <v>12</v>
      </c>
      <c r="K40" s="5">
        <f>MIN(ROUND(H40/160,0),50)</f>
        <v>16</v>
      </c>
      <c r="L40" s="5">
        <f>SUM(I40:K40)</f>
        <v>36</v>
      </c>
      <c r="M40" s="1">
        <f>RANK(L40,L:L,0)</f>
        <v>37</v>
      </c>
      <c r="Q40" s="5">
        <v>4687</v>
      </c>
      <c r="R40" s="61">
        <f>_xlfn.IFNA(DATE(2007,1,1)-INDEX(交易編號檔!G:G,MATCH($Q40,交易編號檔!H:H,0)),"")</f>
        <v>41</v>
      </c>
      <c r="S40" s="1">
        <f>COUNTIF(交易編號檔!H:H,$Q40)</f>
        <v>7</v>
      </c>
      <c r="T40" s="1">
        <f>AVERAGEIF(交易編號檔!H:H,A40,交易編號檔!I:I)</f>
        <v>1892.7142857142858</v>
      </c>
      <c r="U40" s="5">
        <f>MAX(INT((100-R40)/10)+1,0)</f>
        <v>6</v>
      </c>
      <c r="V40" s="5">
        <f>MIN(ROUND(S40,0),40)</f>
        <v>7</v>
      </c>
      <c r="W40" s="5">
        <f>MIN(ROUND(T40/160,0),50)</f>
        <v>12</v>
      </c>
      <c r="X40" s="1">
        <f>SUM(U40:W40)</f>
        <v>25</v>
      </c>
      <c r="Y40" s="63">
        <f t="shared" si="0"/>
        <v>54</v>
      </c>
      <c r="Z40" s="61">
        <f>_xlfn.IFNA(DATE(2008,1,1)-INDEX(交易編號檔!M:M,MATCH($Q40,交易編號檔!N:N,0)),"")</f>
        <v>49</v>
      </c>
      <c r="AA40" s="1">
        <f>COUNTIF(交易編號檔!N:N,$Q40)</f>
        <v>16</v>
      </c>
      <c r="AB40" s="1">
        <f>AVERAGEIF(交易編號檔!N:N,A40,交易編號檔!O:O)</f>
        <v>2890.6875</v>
      </c>
      <c r="AC40" s="5">
        <f>MAX(INT((100-Z40)/10)+1,0)</f>
        <v>6</v>
      </c>
      <c r="AD40" s="5">
        <f>MIN(ROUND(AA40,0),40)</f>
        <v>16</v>
      </c>
      <c r="AE40" s="5">
        <f>MIN(ROUND(AB40/160,0),50)</f>
        <v>18</v>
      </c>
      <c r="AF40" s="1">
        <f>SUM(AC40:AE40)</f>
        <v>40</v>
      </c>
      <c r="AG40" s="63">
        <f t="shared" si="1"/>
        <v>23</v>
      </c>
      <c r="AI40" s="5">
        <v>3065</v>
      </c>
      <c r="AJ40" s="63">
        <v>58</v>
      </c>
      <c r="AK40" s="63">
        <v>32</v>
      </c>
    </row>
    <row r="41" spans="1:37">
      <c r="A41" s="5">
        <v>3610</v>
      </c>
      <c r="B41" s="5" t="s">
        <v>4</v>
      </c>
      <c r="C41" s="5">
        <v>36</v>
      </c>
      <c r="D41" s="5">
        <v>508</v>
      </c>
      <c r="E41" s="5" t="s">
        <v>8</v>
      </c>
      <c r="F41" s="8">
        <f>DATE(2008,1,1)-INDEX(交易編號檔!B:B,MATCH(A41,交易編號檔!C:C,0))</f>
        <v>11</v>
      </c>
      <c r="G41" s="5">
        <f>COUNTIF(交易編號檔!C:C,A41)</f>
        <v>20</v>
      </c>
      <c r="H41" s="10">
        <f>AVERAGEIF(交易編號檔!C:C,A41,交易編號檔!D:D)</f>
        <v>2343.35</v>
      </c>
      <c r="I41" s="5">
        <f>MAX(INT((200-F41)/20)+1,0)</f>
        <v>10</v>
      </c>
      <c r="J41" s="5">
        <f>MIN(ROUND(G41/2,0),40)</f>
        <v>10</v>
      </c>
      <c r="K41" s="5">
        <f>MIN(ROUND(H41/160,0),50)</f>
        <v>15</v>
      </c>
      <c r="L41" s="5">
        <f>SUM(I41:K41)</f>
        <v>35</v>
      </c>
      <c r="M41" s="1">
        <f>RANK(L41,L:L,0)</f>
        <v>40</v>
      </c>
      <c r="Q41" s="5">
        <v>3610</v>
      </c>
      <c r="R41" s="61">
        <f>_xlfn.IFNA(DATE(2007,1,1)-INDEX(交易編號檔!G:G,MATCH($Q41,交易編號檔!H:H,0)),"")</f>
        <v>33</v>
      </c>
      <c r="S41" s="1">
        <f>COUNTIF(交易編號檔!H:H,$Q41)</f>
        <v>8</v>
      </c>
      <c r="T41" s="1">
        <f>AVERAGEIF(交易編號檔!H:H,A41,交易編號檔!I:I)</f>
        <v>445.875</v>
      </c>
      <c r="U41" s="5">
        <f>MAX(INT((100-R41)/10)+1,0)</f>
        <v>7</v>
      </c>
      <c r="V41" s="5">
        <f>MIN(ROUND(S41,0),40)</f>
        <v>8</v>
      </c>
      <c r="W41" s="5">
        <f>MIN(ROUND(T41/160,0),50)</f>
        <v>3</v>
      </c>
      <c r="X41" s="1">
        <f>SUM(U41:W41)</f>
        <v>18</v>
      </c>
      <c r="Y41" s="63">
        <f t="shared" si="0"/>
        <v>75</v>
      </c>
      <c r="Z41" s="61">
        <f>_xlfn.IFNA(DATE(2008,1,1)-INDEX(交易編號檔!M:M,MATCH($Q41,交易編號檔!N:N,0)),"")</f>
        <v>11</v>
      </c>
      <c r="AA41" s="1">
        <f>COUNTIF(交易編號檔!N:N,$Q41)</f>
        <v>12</v>
      </c>
      <c r="AB41" s="1">
        <f>AVERAGEIF(交易編號檔!N:N,A41,交易編號檔!O:O)</f>
        <v>3608.3333333333335</v>
      </c>
      <c r="AC41" s="5">
        <f>MAX(INT((100-Z41)/10)+1,0)</f>
        <v>9</v>
      </c>
      <c r="AD41" s="5">
        <f>MIN(ROUND(AA41,0),40)</f>
        <v>12</v>
      </c>
      <c r="AE41" s="5">
        <f>MIN(ROUND(AB41/160,0),50)</f>
        <v>23</v>
      </c>
      <c r="AF41" s="1">
        <f>SUM(AC41:AE41)</f>
        <v>44</v>
      </c>
      <c r="AG41" s="63">
        <f t="shared" si="1"/>
        <v>15</v>
      </c>
      <c r="AI41" s="5">
        <v>542</v>
      </c>
      <c r="AJ41" s="63">
        <v>58</v>
      </c>
      <c r="AK41" s="63">
        <v>24</v>
      </c>
    </row>
    <row r="42" spans="1:37">
      <c r="A42" s="5">
        <v>5697</v>
      </c>
      <c r="B42" s="5" t="s">
        <v>6</v>
      </c>
      <c r="C42" s="5">
        <v>47</v>
      </c>
      <c r="D42" s="5">
        <v>638</v>
      </c>
      <c r="E42" s="5" t="s">
        <v>8</v>
      </c>
      <c r="F42" s="8">
        <f>DATE(2008,1,1)-INDEX(交易編號檔!B:B,MATCH(A42,交易編號檔!C:C,0))</f>
        <v>37</v>
      </c>
      <c r="G42" s="5">
        <f>COUNTIF(交易編號檔!C:C,A42)</f>
        <v>8</v>
      </c>
      <c r="H42" s="10">
        <f>AVERAGEIF(交易編號檔!C:C,A42,交易編號檔!D:D)</f>
        <v>3443.125</v>
      </c>
      <c r="I42" s="5">
        <f>MAX(INT((200-F42)/20)+1,0)</f>
        <v>9</v>
      </c>
      <c r="J42" s="5">
        <f>MIN(ROUND(G42/2,0),40)</f>
        <v>4</v>
      </c>
      <c r="K42" s="5">
        <f>MIN(ROUND(H42/160,0),50)</f>
        <v>22</v>
      </c>
      <c r="L42" s="5">
        <f>SUM(I42:K42)</f>
        <v>35</v>
      </c>
      <c r="M42" s="1">
        <f>RANK(L42,L:L,0)</f>
        <v>40</v>
      </c>
      <c r="Q42" s="5">
        <v>5697</v>
      </c>
      <c r="R42" s="61">
        <f>_xlfn.IFNA(DATE(2007,1,1)-INDEX(交易編號檔!G:G,MATCH($Q42,交易編號檔!H:H,0)),"")</f>
        <v>42</v>
      </c>
      <c r="S42" s="1">
        <f>COUNTIF(交易編號檔!H:H,$Q42)</f>
        <v>2</v>
      </c>
      <c r="T42" s="1">
        <f>AVERAGEIF(交易編號檔!H:H,A42,交易編號檔!I:I)</f>
        <v>11945.5</v>
      </c>
      <c r="U42" s="5">
        <f>MAX(INT((100-R42)/10)+1,0)</f>
        <v>6</v>
      </c>
      <c r="V42" s="5">
        <f>MIN(ROUND(S42,0),40)</f>
        <v>2</v>
      </c>
      <c r="W42" s="5">
        <f>MIN(ROUND(T42/160,0),50)</f>
        <v>50</v>
      </c>
      <c r="X42" s="1">
        <f>SUM(U42:W42)</f>
        <v>58</v>
      </c>
      <c r="Y42" s="63">
        <f t="shared" si="0"/>
        <v>10</v>
      </c>
      <c r="Z42" s="61">
        <f>_xlfn.IFNA(DATE(2008,1,1)-INDEX(交易編號檔!M:M,MATCH($Q42,交易編號檔!N:N,0)),"")</f>
        <v>37</v>
      </c>
      <c r="AA42" s="1">
        <f>COUNTIF(交易編號檔!N:N,$Q42)</f>
        <v>6</v>
      </c>
      <c r="AB42" s="1">
        <f>AVERAGEIF(交易編號檔!N:N,A42,交易編號檔!O:O)</f>
        <v>609</v>
      </c>
      <c r="AC42" s="5">
        <f>MAX(INT((100-Z42)/10)+1,0)</f>
        <v>7</v>
      </c>
      <c r="AD42" s="5">
        <f>MIN(ROUND(AA42,0),40)</f>
        <v>6</v>
      </c>
      <c r="AE42" s="5">
        <f>MIN(ROUND(AB42/160,0),50)</f>
        <v>4</v>
      </c>
      <c r="AF42" s="1">
        <f>SUM(AC42:AE42)</f>
        <v>17</v>
      </c>
      <c r="AG42" s="63">
        <f t="shared" si="1"/>
        <v>90</v>
      </c>
      <c r="AI42" s="5">
        <v>3133</v>
      </c>
      <c r="AJ42" s="63">
        <v>17</v>
      </c>
      <c r="AK42" s="63">
        <v>77</v>
      </c>
    </row>
    <row r="43" spans="1:37">
      <c r="A43" s="5">
        <v>977</v>
      </c>
      <c r="B43" s="5" t="s">
        <v>6</v>
      </c>
      <c r="C43" s="5">
        <v>43</v>
      </c>
      <c r="D43" s="5">
        <v>231</v>
      </c>
      <c r="E43" s="5" t="s">
        <v>5</v>
      </c>
      <c r="F43" s="8">
        <f>DATE(2008,1,1)-INDEX(交易編號檔!B:B,MATCH(A43,交易編號檔!C:C,0))</f>
        <v>35</v>
      </c>
      <c r="G43" s="5">
        <f>COUNTIF(交易編號檔!C:C,A43)</f>
        <v>21</v>
      </c>
      <c r="H43" s="10">
        <f>AVERAGEIF(交易編號檔!C:C,A43,交易編號檔!D:D)</f>
        <v>2339.1904761904761</v>
      </c>
      <c r="I43" s="5">
        <f>MAX(INT((200-F43)/20)+1,0)</f>
        <v>9</v>
      </c>
      <c r="J43" s="5">
        <f>MIN(ROUND(G43/2,0),40)</f>
        <v>11</v>
      </c>
      <c r="K43" s="5">
        <f>MIN(ROUND(H43/160,0),50)</f>
        <v>15</v>
      </c>
      <c r="L43" s="5">
        <f>SUM(I43:K43)</f>
        <v>35</v>
      </c>
      <c r="M43" s="1">
        <f>RANK(L43,L:L,0)</f>
        <v>40</v>
      </c>
      <c r="Q43" s="5">
        <v>977</v>
      </c>
      <c r="R43" s="61">
        <f>_xlfn.IFNA(DATE(2007,1,1)-INDEX(交易編號檔!G:G,MATCH($Q43,交易編號檔!H:H,0)),"")</f>
        <v>42</v>
      </c>
      <c r="S43" s="1">
        <f>COUNTIF(交易編號檔!H:H,$Q43)</f>
        <v>15</v>
      </c>
      <c r="T43" s="1">
        <f>AVERAGEIF(交易編號檔!H:H,A43,交易編號檔!I:I)</f>
        <v>2806.6</v>
      </c>
      <c r="U43" s="5">
        <f>MAX(INT((100-R43)/10)+1,0)</f>
        <v>6</v>
      </c>
      <c r="V43" s="5">
        <f>MIN(ROUND(S43,0),40)</f>
        <v>15</v>
      </c>
      <c r="W43" s="5">
        <f>MIN(ROUND(T43/160,0),50)</f>
        <v>18</v>
      </c>
      <c r="X43" s="1">
        <f>SUM(U43:W43)</f>
        <v>39</v>
      </c>
      <c r="Y43" s="63">
        <f t="shared" si="0"/>
        <v>31</v>
      </c>
      <c r="Z43" s="61">
        <f>_xlfn.IFNA(DATE(2008,1,1)-INDEX(交易編號檔!M:M,MATCH($Q43,交易編號檔!N:N,0)),"")</f>
        <v>35</v>
      </c>
      <c r="AA43" s="1">
        <f>COUNTIF(交易編號檔!N:N,$Q43)</f>
        <v>6</v>
      </c>
      <c r="AB43" s="1">
        <f>AVERAGEIF(交易編號檔!N:N,A43,交易編號檔!O:O)</f>
        <v>1170.6666666666667</v>
      </c>
      <c r="AC43" s="5">
        <f>MAX(INT((100-Z43)/10)+1,0)</f>
        <v>7</v>
      </c>
      <c r="AD43" s="5">
        <f>MIN(ROUND(AA43,0),40)</f>
        <v>6</v>
      </c>
      <c r="AE43" s="5">
        <f>MIN(ROUND(AB43/160,0),50)</f>
        <v>7</v>
      </c>
      <c r="AF43" s="1">
        <f>SUM(AC43:AE43)</f>
        <v>20</v>
      </c>
      <c r="AG43" s="63">
        <f t="shared" si="1"/>
        <v>71</v>
      </c>
      <c r="AI43" s="5">
        <v>1121</v>
      </c>
      <c r="AJ43" s="63">
        <v>43</v>
      </c>
      <c r="AK43" s="63">
        <v>50</v>
      </c>
    </row>
    <row r="44" spans="1:37">
      <c r="A44" s="5">
        <v>2393</v>
      </c>
      <c r="B44" s="5" t="s">
        <v>6</v>
      </c>
      <c r="C44" s="5">
        <v>42</v>
      </c>
      <c r="D44" s="5">
        <v>414</v>
      </c>
      <c r="E44" s="5" t="s">
        <v>8</v>
      </c>
      <c r="F44" s="8">
        <f>DATE(2008,1,1)-INDEX(交易編號檔!B:B,MATCH(A44,交易編號檔!C:C,0))</f>
        <v>43</v>
      </c>
      <c r="G44" s="5">
        <f>COUNTIF(交易編號檔!C:C,A44)</f>
        <v>11</v>
      </c>
      <c r="H44" s="10">
        <f>AVERAGEIF(交易編號檔!C:C,A44,交易編號檔!D:D)</f>
        <v>3129.818181818182</v>
      </c>
      <c r="I44" s="5">
        <f>MAX(INT((200-F44)/20)+1,0)</f>
        <v>8</v>
      </c>
      <c r="J44" s="5">
        <f>MIN(ROUND(G44/2,0),40)</f>
        <v>6</v>
      </c>
      <c r="K44" s="5">
        <f>MIN(ROUND(H44/160,0),50)</f>
        <v>20</v>
      </c>
      <c r="L44" s="5">
        <f>SUM(I44:K44)</f>
        <v>34</v>
      </c>
      <c r="M44" s="1">
        <f>RANK(L44,L:L,0)</f>
        <v>43</v>
      </c>
      <c r="Q44" s="5">
        <v>2393</v>
      </c>
      <c r="R44" s="61">
        <f>_xlfn.IFNA(DATE(2007,1,1)-INDEX(交易編號檔!G:G,MATCH($Q44,交易編號檔!H:H,0)),"")</f>
        <v>55</v>
      </c>
      <c r="S44" s="1">
        <f>COUNTIF(交易編號檔!H:H,$Q44)</f>
        <v>4</v>
      </c>
      <c r="T44" s="1">
        <f>AVERAGEIF(交易編號檔!H:H,A44,交易編號檔!I:I)</f>
        <v>6928.25</v>
      </c>
      <c r="U44" s="5">
        <f>MAX(INT((100-R44)/10)+1,0)</f>
        <v>5</v>
      </c>
      <c r="V44" s="5">
        <f>MIN(ROUND(S44,0),40)</f>
        <v>4</v>
      </c>
      <c r="W44" s="5">
        <f>MIN(ROUND(T44/160,0),50)</f>
        <v>43</v>
      </c>
      <c r="X44" s="1">
        <f>SUM(U44:W44)</f>
        <v>52</v>
      </c>
      <c r="Y44" s="63">
        <f t="shared" si="0"/>
        <v>14</v>
      </c>
      <c r="Z44" s="61">
        <f>_xlfn.IFNA(DATE(2008,1,1)-INDEX(交易編號檔!M:M,MATCH($Q44,交易編號檔!N:N,0)),"")</f>
        <v>43</v>
      </c>
      <c r="AA44" s="1">
        <f>COUNTIF(交易編號檔!N:N,$Q44)</f>
        <v>7</v>
      </c>
      <c r="AB44" s="1">
        <f>AVERAGEIF(交易編號檔!N:N,A44,交易編號檔!O:O)</f>
        <v>959.28571428571433</v>
      </c>
      <c r="AC44" s="5">
        <f>MAX(INT((100-Z44)/10)+1,0)</f>
        <v>6</v>
      </c>
      <c r="AD44" s="5">
        <f>MIN(ROUND(AA44,0),40)</f>
        <v>7</v>
      </c>
      <c r="AE44" s="5">
        <f>MIN(ROUND(AB44/160,0),50)</f>
        <v>6</v>
      </c>
      <c r="AF44" s="1">
        <f>SUM(AC44:AE44)</f>
        <v>19</v>
      </c>
      <c r="AG44" s="63">
        <f t="shared" si="1"/>
        <v>77</v>
      </c>
      <c r="AI44" s="5">
        <v>4515</v>
      </c>
      <c r="AJ44" s="63">
        <v>27</v>
      </c>
      <c r="AK44" s="63">
        <v>106</v>
      </c>
    </row>
    <row r="45" spans="1:37">
      <c r="A45" s="5">
        <v>3065</v>
      </c>
      <c r="B45" s="5" t="s">
        <v>6</v>
      </c>
      <c r="C45" s="5">
        <v>23</v>
      </c>
      <c r="D45" s="5">
        <v>716</v>
      </c>
      <c r="E45" s="5" t="s">
        <v>7</v>
      </c>
      <c r="F45" s="8">
        <f>DATE(2008,1,1)-INDEX(交易編號檔!B:B,MATCH(A45,交易編號檔!C:C,0))</f>
        <v>67</v>
      </c>
      <c r="G45" s="5">
        <f>COUNTIF(交易編號檔!C:C,A45)</f>
        <v>2</v>
      </c>
      <c r="H45" s="10">
        <f>AVERAGEIF(交易編號檔!C:C,A45,交易編號檔!D:D)</f>
        <v>3994.5</v>
      </c>
      <c r="I45" s="5">
        <f>MAX(INT((200-F45)/20)+1,0)</f>
        <v>7</v>
      </c>
      <c r="J45" s="5">
        <f>MIN(ROUND(G45/2,0),40)</f>
        <v>1</v>
      </c>
      <c r="K45" s="5">
        <f>MIN(ROUND(H45/160,0),50)</f>
        <v>25</v>
      </c>
      <c r="L45" s="5">
        <f>SUM(I45:K45)</f>
        <v>33</v>
      </c>
      <c r="M45" s="1">
        <f>RANK(L45,L:L,0)</f>
        <v>44</v>
      </c>
      <c r="Q45" s="5">
        <v>3065</v>
      </c>
      <c r="R45" s="61">
        <f>_xlfn.IFNA(DATE(2007,1,1)-INDEX(交易編號檔!G:G,MATCH($Q45,交易編號檔!H:H,0)),"")</f>
        <v>174</v>
      </c>
      <c r="S45" s="1">
        <f>COUNTIF(交易編號檔!H:H,$Q45)</f>
        <v>1</v>
      </c>
      <c r="T45" s="1">
        <f>AVERAGEIF(交易編號檔!H:H,A45,交易編號檔!I:I)</f>
        <v>3689</v>
      </c>
      <c r="U45" s="5">
        <f>MAX(INT((100-R45)/10)+1,0)</f>
        <v>0</v>
      </c>
      <c r="V45" s="5">
        <f>MIN(ROUND(S45,0),40)</f>
        <v>1</v>
      </c>
      <c r="W45" s="5">
        <f>MIN(ROUND(T45/160,0),50)</f>
        <v>23</v>
      </c>
      <c r="X45" s="1">
        <f>SUM(U45:W45)</f>
        <v>24</v>
      </c>
      <c r="Y45" s="63">
        <f t="shared" si="0"/>
        <v>58</v>
      </c>
      <c r="Z45" s="61">
        <f>_xlfn.IFNA(DATE(2008,1,1)-INDEX(交易編號檔!M:M,MATCH($Q45,交易編號檔!N:N,0)),"")</f>
        <v>67</v>
      </c>
      <c r="AA45" s="1">
        <f>COUNTIF(交易編號檔!N:N,$Q45)</f>
        <v>1</v>
      </c>
      <c r="AB45" s="1">
        <f>AVERAGEIF(交易編號檔!N:N,A45,交易編號檔!O:O)</f>
        <v>4300</v>
      </c>
      <c r="AC45" s="5">
        <f>MAX(INT((100-Z45)/10)+1,0)</f>
        <v>4</v>
      </c>
      <c r="AD45" s="5">
        <f>MIN(ROUND(AA45,0),40)</f>
        <v>1</v>
      </c>
      <c r="AE45" s="5">
        <f>MIN(ROUND(AB45/160,0),50)</f>
        <v>27</v>
      </c>
      <c r="AF45" s="1">
        <f>SUM(AC45:AE45)</f>
        <v>32</v>
      </c>
      <c r="AG45" s="63">
        <f t="shared" si="1"/>
        <v>32</v>
      </c>
      <c r="AI45" s="5">
        <v>1726</v>
      </c>
      <c r="AJ45" s="63">
        <v>43</v>
      </c>
      <c r="AK45" s="63">
        <v>31</v>
      </c>
    </row>
    <row r="46" spans="1:37">
      <c r="A46" s="5">
        <v>542</v>
      </c>
      <c r="B46" s="5" t="s">
        <v>6</v>
      </c>
      <c r="C46" s="5">
        <v>35</v>
      </c>
      <c r="D46" s="5">
        <v>414</v>
      </c>
      <c r="E46" s="5" t="s">
        <v>8</v>
      </c>
      <c r="F46" s="8">
        <f>DATE(2008,1,1)-INDEX(交易編號檔!B:B,MATCH(A46,交易編號檔!C:C,0))</f>
        <v>43</v>
      </c>
      <c r="G46" s="5">
        <f>COUNTIF(交易編號檔!C:C,A46)</f>
        <v>25</v>
      </c>
      <c r="H46" s="10">
        <f>AVERAGEIF(交易編號檔!C:C,A46,交易編號檔!D:D)</f>
        <v>1959.64</v>
      </c>
      <c r="I46" s="5">
        <f>MAX(INT((200-F46)/20)+1,0)</f>
        <v>8</v>
      </c>
      <c r="J46" s="5">
        <f>MIN(ROUND(G46/2,0),40)</f>
        <v>13</v>
      </c>
      <c r="K46" s="5">
        <f>MIN(ROUND(H46/160,0),50)</f>
        <v>12</v>
      </c>
      <c r="L46" s="5">
        <f>SUM(I46:K46)</f>
        <v>33</v>
      </c>
      <c r="M46" s="1">
        <f>RANK(L46,L:L,0)</f>
        <v>44</v>
      </c>
      <c r="Q46" s="5">
        <v>542</v>
      </c>
      <c r="R46" s="61">
        <f>_xlfn.IFNA(DATE(2007,1,1)-INDEX(交易編號檔!G:G,MATCH($Q46,交易編號檔!H:H,0)),"")</f>
        <v>46</v>
      </c>
      <c r="S46" s="1">
        <f>COUNTIF(交易編號檔!H:H,$Q46)</f>
        <v>13</v>
      </c>
      <c r="T46" s="1">
        <f>AVERAGEIF(交易編號檔!H:H,A46,交易編號檔!I:I)</f>
        <v>864.07692307692309</v>
      </c>
      <c r="U46" s="5">
        <f>MAX(INT((100-R46)/10)+1,0)</f>
        <v>6</v>
      </c>
      <c r="V46" s="5">
        <f>MIN(ROUND(S46,0),40)</f>
        <v>13</v>
      </c>
      <c r="W46" s="5">
        <f>MIN(ROUND(T46/160,0),50)</f>
        <v>5</v>
      </c>
      <c r="X46" s="1">
        <f>SUM(U46:W46)</f>
        <v>24</v>
      </c>
      <c r="Y46" s="63">
        <f t="shared" si="0"/>
        <v>58</v>
      </c>
      <c r="Z46" s="61">
        <f>_xlfn.IFNA(DATE(2008,1,1)-INDEX(交易編號檔!M:M,MATCH($Q46,交易編號檔!N:N,0)),"")</f>
        <v>43</v>
      </c>
      <c r="AA46" s="1">
        <f>COUNTIF(交易編號檔!N:N,$Q46)</f>
        <v>12</v>
      </c>
      <c r="AB46" s="1">
        <f>AVERAGEIF(交易編號檔!N:N,A46,交易編號檔!O:O)</f>
        <v>3146.5</v>
      </c>
      <c r="AC46" s="5">
        <f>MAX(INT((100-Z46)/10)+1,0)</f>
        <v>6</v>
      </c>
      <c r="AD46" s="5">
        <f>MIN(ROUND(AA46,0),40)</f>
        <v>12</v>
      </c>
      <c r="AE46" s="5">
        <f>MIN(ROUND(AB46/160,0),50)</f>
        <v>20</v>
      </c>
      <c r="AF46" s="1">
        <f>SUM(AC46:AE46)</f>
        <v>38</v>
      </c>
      <c r="AG46" s="63">
        <f t="shared" si="1"/>
        <v>24</v>
      </c>
      <c r="AI46" s="5">
        <v>655</v>
      </c>
      <c r="AJ46" s="63">
        <v>116</v>
      </c>
      <c r="AK46" s="63">
        <v>14</v>
      </c>
    </row>
    <row r="47" spans="1:37">
      <c r="A47" s="5">
        <v>2377</v>
      </c>
      <c r="B47" s="5" t="s">
        <v>4</v>
      </c>
      <c r="C47" s="5">
        <v>31</v>
      </c>
      <c r="D47" s="5">
        <v>726</v>
      </c>
      <c r="E47" s="5" t="s">
        <v>7</v>
      </c>
      <c r="F47" s="8">
        <f>DATE(2008,1,1)-INDEX(交易編號檔!B:B,MATCH(A47,交易編號檔!C:C,0))</f>
        <v>44</v>
      </c>
      <c r="G47" s="5">
        <f>COUNTIF(交易編號檔!C:C,A47)</f>
        <v>3</v>
      </c>
      <c r="H47" s="10">
        <f>AVERAGEIF(交易編號檔!C:C,A47,交易編號檔!D:D)</f>
        <v>3595.3333333333335</v>
      </c>
      <c r="I47" s="5">
        <f>MAX(INT((200-F47)/20)+1,0)</f>
        <v>8</v>
      </c>
      <c r="J47" s="5">
        <f>MIN(ROUND(G47/2,0),40)</f>
        <v>2</v>
      </c>
      <c r="K47" s="5">
        <f>MIN(ROUND(H47/160,0),50)</f>
        <v>22</v>
      </c>
      <c r="L47" s="5">
        <f>SUM(I47:K47)</f>
        <v>32</v>
      </c>
      <c r="M47" s="1">
        <f>RANK(L47,L:L,0)</f>
        <v>46</v>
      </c>
      <c r="R47" s="61"/>
      <c r="U47" s="5"/>
      <c r="V47" s="5"/>
      <c r="W47" s="5"/>
      <c r="Y47" s="63" t="str">
        <f t="shared" si="0"/>
        <v/>
      </c>
      <c r="Z47" s="61"/>
      <c r="AC47" s="5"/>
      <c r="AD47" s="5"/>
      <c r="AE47" s="5"/>
      <c r="AG47" s="63" t="str">
        <f t="shared" si="1"/>
        <v/>
      </c>
      <c r="AI47" s="5">
        <v>3212</v>
      </c>
      <c r="AJ47" s="63">
        <v>45</v>
      </c>
      <c r="AK47" s="63">
        <v>28</v>
      </c>
    </row>
    <row r="48" spans="1:37">
      <c r="A48" s="5">
        <v>3133</v>
      </c>
      <c r="B48" s="5" t="s">
        <v>4</v>
      </c>
      <c r="C48" s="5">
        <v>39</v>
      </c>
      <c r="D48" s="5">
        <v>830</v>
      </c>
      <c r="E48" s="5" t="s">
        <v>7</v>
      </c>
      <c r="F48" s="8">
        <f>DATE(2008,1,1)-INDEX(交易編號檔!B:B,MATCH(A48,交易編號檔!C:C,0))</f>
        <v>6</v>
      </c>
      <c r="G48" s="5">
        <f>COUNTIF(交易編號檔!C:C,A48)</f>
        <v>5</v>
      </c>
      <c r="H48" s="10">
        <f>AVERAGEIF(交易編號檔!C:C,A48,交易編號檔!D:D)</f>
        <v>3109.6</v>
      </c>
      <c r="I48" s="5">
        <f>MAX(INT((200-F48)/20)+1,0)</f>
        <v>10</v>
      </c>
      <c r="J48" s="5">
        <f>MIN(ROUND(G48/2,0),40)</f>
        <v>3</v>
      </c>
      <c r="K48" s="5">
        <f>MIN(ROUND(H48/160,0),50)</f>
        <v>19</v>
      </c>
      <c r="L48" s="5">
        <f>SUM(I48:K48)</f>
        <v>32</v>
      </c>
      <c r="M48" s="1">
        <f>RANK(L48,L:L,0)</f>
        <v>46</v>
      </c>
      <c r="Q48" s="5">
        <v>3133</v>
      </c>
      <c r="R48" s="61">
        <f>_xlfn.IFNA(DATE(2007,1,1)-INDEX(交易編號檔!G:G,MATCH($Q48,交易編號檔!H:H,0)),"")</f>
        <v>310</v>
      </c>
      <c r="S48" s="1">
        <f>COUNTIF(交易編號檔!H:H,$Q48)</f>
        <v>1</v>
      </c>
      <c r="T48" s="1">
        <f>AVERAGEIF(交易編號檔!H:H,A48,交易編號檔!I:I)</f>
        <v>12630</v>
      </c>
      <c r="U48" s="5">
        <f>MAX(INT((100-R48)/10)+1,0)</f>
        <v>0</v>
      </c>
      <c r="V48" s="5">
        <f>MIN(ROUND(S48,0),40)</f>
        <v>1</v>
      </c>
      <c r="W48" s="5">
        <f>MIN(ROUND(T48/160,0),50)</f>
        <v>50</v>
      </c>
      <c r="X48" s="1">
        <f>SUM(U48:W48)</f>
        <v>51</v>
      </c>
      <c r="Y48" s="63">
        <f t="shared" si="0"/>
        <v>17</v>
      </c>
      <c r="Z48" s="61">
        <f>_xlfn.IFNA(DATE(2008,1,1)-INDEX(交易編號檔!M:M,MATCH($Q48,交易編號檔!N:N,0)),"")</f>
        <v>6</v>
      </c>
      <c r="AA48" s="1">
        <f>COUNTIF(交易編號檔!N:N,$Q48)</f>
        <v>4</v>
      </c>
      <c r="AB48" s="1">
        <f>AVERAGEIF(交易編號檔!N:N,A48,交易編號檔!O:O)</f>
        <v>729.5</v>
      </c>
      <c r="AC48" s="5">
        <f>MAX(INT((100-Z48)/10)+1,0)</f>
        <v>10</v>
      </c>
      <c r="AD48" s="5">
        <f>MIN(ROUND(AA48,0),40)</f>
        <v>4</v>
      </c>
      <c r="AE48" s="5">
        <f>MIN(ROUND(AB48/160,0),50)</f>
        <v>5</v>
      </c>
      <c r="AF48" s="1">
        <f>SUM(AC48:AE48)</f>
        <v>19</v>
      </c>
      <c r="AG48" s="63">
        <f t="shared" si="1"/>
        <v>77</v>
      </c>
      <c r="AI48" s="5">
        <v>87</v>
      </c>
      <c r="AJ48" s="63">
        <v>81</v>
      </c>
      <c r="AK48" s="63">
        <v>25</v>
      </c>
    </row>
    <row r="49" spans="1:37">
      <c r="A49" s="5">
        <v>8192</v>
      </c>
      <c r="B49" s="5" t="s">
        <v>6</v>
      </c>
      <c r="C49" s="5">
        <v>38</v>
      </c>
      <c r="D49" s="5">
        <v>407</v>
      </c>
      <c r="E49" s="5" t="s">
        <v>8</v>
      </c>
      <c r="F49" s="8">
        <f>DATE(2008,1,1)-INDEX(交易編號檔!B:B,MATCH(A49,交易編號檔!C:C,0))</f>
        <v>4</v>
      </c>
      <c r="G49" s="5">
        <f>COUNTIF(交易編號檔!C:C,A49)</f>
        <v>1</v>
      </c>
      <c r="H49" s="10">
        <f>AVERAGEIF(交易編號檔!C:C,A49,交易編號檔!D:D)</f>
        <v>3332</v>
      </c>
      <c r="I49" s="5">
        <f>MAX(INT((200-F49)/20)+1,0)</f>
        <v>10</v>
      </c>
      <c r="J49" s="5">
        <f>MIN(ROUND(G49/2,0),40)</f>
        <v>1</v>
      </c>
      <c r="K49" s="5">
        <f>MIN(ROUND(H49/160,0),50)</f>
        <v>21</v>
      </c>
      <c r="L49" s="5">
        <f>SUM(I49:K49)</f>
        <v>32</v>
      </c>
      <c r="M49" s="1">
        <f>RANK(L49,L:L,0)</f>
        <v>46</v>
      </c>
      <c r="R49" s="61"/>
      <c r="U49" s="5"/>
      <c r="V49" s="5"/>
      <c r="W49" s="5"/>
      <c r="Y49" s="63" t="str">
        <f t="shared" si="0"/>
        <v/>
      </c>
      <c r="Z49" s="61"/>
      <c r="AC49" s="5"/>
      <c r="AD49" s="5"/>
      <c r="AE49" s="5"/>
      <c r="AG49" s="63" t="str">
        <f t="shared" si="1"/>
        <v/>
      </c>
      <c r="AI49" s="5">
        <v>637</v>
      </c>
      <c r="AJ49" s="63">
        <v>34</v>
      </c>
      <c r="AK49" s="63">
        <v>57</v>
      </c>
    </row>
    <row r="50" spans="1:37">
      <c r="A50" s="5">
        <v>1121</v>
      </c>
      <c r="B50" s="5" t="s">
        <v>4</v>
      </c>
      <c r="C50" s="5">
        <v>39</v>
      </c>
      <c r="D50" s="5">
        <v>251</v>
      </c>
      <c r="E50" s="5" t="s">
        <v>5</v>
      </c>
      <c r="F50" s="8">
        <f>DATE(2008,1,1)-INDEX(交易編號檔!B:B,MATCH(A50,交易編號檔!C:C,0))</f>
        <v>58</v>
      </c>
      <c r="G50" s="5">
        <f>COUNTIF(交易編號檔!C:C,A50)</f>
        <v>33</v>
      </c>
      <c r="H50" s="10">
        <f>AVERAGEIF(交易編號檔!C:C,A50,交易編號檔!D:D)</f>
        <v>1058.3030303030303</v>
      </c>
      <c r="I50" s="5">
        <f>MAX(INT((200-F50)/20)+1,0)</f>
        <v>8</v>
      </c>
      <c r="J50" s="5">
        <f>MIN(ROUND(G50/2,0),40)</f>
        <v>17</v>
      </c>
      <c r="K50" s="5">
        <f>MIN(ROUND(H50/160,0),50)</f>
        <v>7</v>
      </c>
      <c r="L50" s="5">
        <f>SUM(I50:K50)</f>
        <v>32</v>
      </c>
      <c r="M50" s="1">
        <f>RANK(L50,L:L,0)</f>
        <v>46</v>
      </c>
      <c r="Q50" s="5">
        <v>1121</v>
      </c>
      <c r="R50" s="61">
        <f>_xlfn.IFNA(DATE(2007,1,1)-INDEX(交易編號檔!G:G,MATCH($Q50,交易編號檔!H:H,0)),"")</f>
        <v>72</v>
      </c>
      <c r="S50" s="1">
        <f>COUNTIF(交易編號檔!H:H,$Q50)</f>
        <v>18</v>
      </c>
      <c r="T50" s="1">
        <f>AVERAGEIF(交易編號檔!H:H,A50,交易編號檔!I:I)</f>
        <v>1345.1111111111111</v>
      </c>
      <c r="U50" s="5">
        <f>MAX(INT((100-R50)/10)+1,0)</f>
        <v>3</v>
      </c>
      <c r="V50" s="5">
        <f>MIN(ROUND(S50,0),40)</f>
        <v>18</v>
      </c>
      <c r="W50" s="5">
        <f>MIN(ROUND(T50/160,0),50)</f>
        <v>8</v>
      </c>
      <c r="X50" s="1">
        <f>SUM(U50:W50)</f>
        <v>29</v>
      </c>
      <c r="Y50" s="63">
        <f t="shared" si="0"/>
        <v>43</v>
      </c>
      <c r="Z50" s="61">
        <f>_xlfn.IFNA(DATE(2008,1,1)-INDEX(交易編號檔!M:M,MATCH($Q50,交易編號檔!N:N,0)),"")</f>
        <v>58</v>
      </c>
      <c r="AA50" s="1">
        <f>COUNTIF(交易編號檔!N:N,$Q50)</f>
        <v>15</v>
      </c>
      <c r="AB50" s="1">
        <f>AVERAGEIF(交易編號檔!N:N,A50,交易編號檔!O:O)</f>
        <v>714.13333333333333</v>
      </c>
      <c r="AC50" s="5">
        <f>MAX(INT((100-Z50)/10)+1,0)</f>
        <v>5</v>
      </c>
      <c r="AD50" s="5">
        <f>MIN(ROUND(AA50,0),40)</f>
        <v>15</v>
      </c>
      <c r="AE50" s="5">
        <f>MIN(ROUND(AB50/160,0),50)</f>
        <v>4</v>
      </c>
      <c r="AF50" s="1">
        <f>SUM(AC50:AE50)</f>
        <v>24</v>
      </c>
      <c r="AG50" s="63">
        <f t="shared" si="1"/>
        <v>50</v>
      </c>
      <c r="AI50" s="5">
        <v>2307</v>
      </c>
      <c r="AJ50" s="63">
        <v>35</v>
      </c>
      <c r="AK50" s="63">
        <v>57</v>
      </c>
    </row>
    <row r="51" spans="1:37">
      <c r="A51" s="5">
        <v>4515</v>
      </c>
      <c r="B51" s="5" t="s">
        <v>4</v>
      </c>
      <c r="C51" s="5">
        <v>46</v>
      </c>
      <c r="D51" s="5">
        <v>710</v>
      </c>
      <c r="E51" s="5" t="s">
        <v>7</v>
      </c>
      <c r="F51" s="8">
        <f>DATE(2008,1,1)-INDEX(交易編號檔!B:B,MATCH(A51,交易編號檔!C:C,0))</f>
        <v>170</v>
      </c>
      <c r="G51" s="5">
        <f>COUNTIF(交易編號檔!C:C,A51)</f>
        <v>9</v>
      </c>
      <c r="H51" s="10">
        <f>AVERAGEIF(交易編號檔!C:C,A51,交易編號檔!D:D)</f>
        <v>3930.8888888888887</v>
      </c>
      <c r="I51" s="5">
        <f>MAX(INT((200-F51)/20)+1,0)</f>
        <v>2</v>
      </c>
      <c r="J51" s="5">
        <f>MIN(ROUND(G51/2,0),40)</f>
        <v>5</v>
      </c>
      <c r="K51" s="5">
        <f>MIN(ROUND(H51/160,0),50)</f>
        <v>25</v>
      </c>
      <c r="L51" s="5">
        <f>SUM(I51:K51)</f>
        <v>32</v>
      </c>
      <c r="M51" s="1">
        <f>RANK(L51,L:L,0)</f>
        <v>46</v>
      </c>
      <c r="Q51" s="5">
        <v>4515</v>
      </c>
      <c r="R51" s="61">
        <f>_xlfn.IFNA(DATE(2007,1,1)-INDEX(交易編號檔!G:G,MATCH($Q51,交易編號檔!H:H,0)),"")</f>
        <v>89</v>
      </c>
      <c r="S51" s="1">
        <f>COUNTIF(交易編號檔!H:H,$Q51)</f>
        <v>5</v>
      </c>
      <c r="T51" s="1">
        <f>AVERAGEIF(交易編號檔!H:H,A51,交易編號檔!I:I)</f>
        <v>5590.2</v>
      </c>
      <c r="U51" s="5">
        <f>MAX(INT((100-R51)/10)+1,0)</f>
        <v>2</v>
      </c>
      <c r="V51" s="5">
        <f>MIN(ROUND(S51,0),40)</f>
        <v>5</v>
      </c>
      <c r="W51" s="5">
        <f>MIN(ROUND(T51/160,0),50)</f>
        <v>35</v>
      </c>
      <c r="X51" s="1">
        <f>SUM(U51:W51)</f>
        <v>42</v>
      </c>
      <c r="Y51" s="63">
        <f t="shared" si="0"/>
        <v>27</v>
      </c>
      <c r="Z51" s="61">
        <f>_xlfn.IFNA(DATE(2008,1,1)-INDEX(交易編號檔!M:M,MATCH($Q51,交易編號檔!N:N,0)),"")</f>
        <v>170</v>
      </c>
      <c r="AA51" s="1">
        <f>COUNTIF(交易編號檔!N:N,$Q51)</f>
        <v>4</v>
      </c>
      <c r="AB51" s="1">
        <f>AVERAGEIF(交易編號檔!N:N,A51,交易編號檔!O:O)</f>
        <v>1856.75</v>
      </c>
      <c r="AC51" s="5">
        <f>MAX(INT((100-Z51)/10)+1,0)</f>
        <v>0</v>
      </c>
      <c r="AD51" s="5">
        <f>MIN(ROUND(AA51,0),40)</f>
        <v>4</v>
      </c>
      <c r="AE51" s="5">
        <f>MIN(ROUND(AB51/160,0),50)</f>
        <v>12</v>
      </c>
      <c r="AF51" s="1">
        <f>SUM(AC51:AE51)</f>
        <v>16</v>
      </c>
      <c r="AG51" s="63">
        <f t="shared" si="1"/>
        <v>106</v>
      </c>
      <c r="AI51" s="5">
        <v>2800</v>
      </c>
      <c r="AJ51" s="63">
        <v>41</v>
      </c>
      <c r="AK51" s="63">
        <v>42</v>
      </c>
    </row>
    <row r="52" spans="1:37">
      <c r="A52" s="5">
        <v>1726</v>
      </c>
      <c r="B52" s="5" t="s">
        <v>6</v>
      </c>
      <c r="C52" s="5">
        <v>67</v>
      </c>
      <c r="D52" s="5">
        <v>220</v>
      </c>
      <c r="E52" s="5" t="s">
        <v>5</v>
      </c>
      <c r="F52" s="8">
        <f>DATE(2008,1,1)-INDEX(交易編號檔!B:B,MATCH(A52,交易編號檔!C:C,0))</f>
        <v>41</v>
      </c>
      <c r="G52" s="5">
        <f>COUNTIF(交易編號檔!C:C,A52)</f>
        <v>11</v>
      </c>
      <c r="H52" s="10">
        <f>AVERAGEIF(交易編號檔!C:C,A52,交易編號檔!D:D)</f>
        <v>2803.5454545454545</v>
      </c>
      <c r="I52" s="5">
        <f>MAX(INT((200-F52)/20)+1,0)</f>
        <v>8</v>
      </c>
      <c r="J52" s="5">
        <f>MIN(ROUND(G52/2,0),40)</f>
        <v>6</v>
      </c>
      <c r="K52" s="5">
        <f>MIN(ROUND(H52/160,0),50)</f>
        <v>18</v>
      </c>
      <c r="L52" s="5">
        <f>SUM(I52:K52)</f>
        <v>32</v>
      </c>
      <c r="M52" s="1">
        <f>RANK(L52,L:L,0)</f>
        <v>46</v>
      </c>
      <c r="Q52" s="5">
        <v>1726</v>
      </c>
      <c r="R52" s="61">
        <f>_xlfn.IFNA(DATE(2007,1,1)-INDEX(交易編號檔!G:G,MATCH($Q52,交易編號檔!H:H,0)),"")</f>
        <v>8</v>
      </c>
      <c r="S52" s="1">
        <f>COUNTIF(交易編號檔!H:H,$Q52)</f>
        <v>5</v>
      </c>
      <c r="T52" s="1">
        <f>AVERAGEIF(交易編號檔!H:H,A52,交易編號檔!I:I)</f>
        <v>2192.4</v>
      </c>
      <c r="U52" s="5">
        <f>MAX(INT((100-R52)/10)+1,0)</f>
        <v>10</v>
      </c>
      <c r="V52" s="5">
        <f>MIN(ROUND(S52,0),40)</f>
        <v>5</v>
      </c>
      <c r="W52" s="5">
        <f>MIN(ROUND(T52/160,0),50)</f>
        <v>14</v>
      </c>
      <c r="X52" s="1">
        <f>SUM(U52:W52)</f>
        <v>29</v>
      </c>
      <c r="Y52" s="63">
        <f t="shared" si="0"/>
        <v>43</v>
      </c>
      <c r="Z52" s="61">
        <f>_xlfn.IFNA(DATE(2008,1,1)-INDEX(交易編號檔!M:M,MATCH($Q52,交易編號檔!N:N,0)),"")</f>
        <v>41</v>
      </c>
      <c r="AA52" s="1">
        <f>COUNTIF(交易編號檔!N:N,$Q52)</f>
        <v>6</v>
      </c>
      <c r="AB52" s="1">
        <f>AVERAGEIF(交易編號檔!N:N,A52,交易編號檔!O:O)</f>
        <v>3312.8333333333335</v>
      </c>
      <c r="AC52" s="5">
        <f>MAX(INT((100-Z52)/10)+1,0)</f>
        <v>6</v>
      </c>
      <c r="AD52" s="5">
        <f>MIN(ROUND(AA52,0),40)</f>
        <v>6</v>
      </c>
      <c r="AE52" s="5">
        <f>MIN(ROUND(AB52/160,0),50)</f>
        <v>21</v>
      </c>
      <c r="AF52" s="1">
        <f>SUM(AC52:AE52)</f>
        <v>33</v>
      </c>
      <c r="AG52" s="63">
        <f t="shared" si="1"/>
        <v>31</v>
      </c>
      <c r="AI52" s="5">
        <v>4780</v>
      </c>
      <c r="AJ52" s="63">
        <v>54</v>
      </c>
      <c r="AK52" s="63">
        <v>35</v>
      </c>
    </row>
    <row r="53" spans="1:37">
      <c r="A53" s="5">
        <v>655</v>
      </c>
      <c r="B53" s="5" t="s">
        <v>4</v>
      </c>
      <c r="C53" s="5">
        <v>37</v>
      </c>
      <c r="D53" s="5">
        <v>238</v>
      </c>
      <c r="E53" s="5" t="s">
        <v>5</v>
      </c>
      <c r="F53" s="8">
        <f>DATE(2008,1,1)-INDEX(交易編號檔!B:B,MATCH(A53,交易編號檔!C:C,0))</f>
        <v>34</v>
      </c>
      <c r="G53" s="5">
        <f>COUNTIF(交易編號檔!C:C,A53)</f>
        <v>6</v>
      </c>
      <c r="H53" s="10">
        <f>AVERAGEIF(交易編號檔!C:C,A53,交易編號檔!D:D)</f>
        <v>3053.8333333333335</v>
      </c>
      <c r="I53" s="5">
        <f>MAX(INT((200-F53)/20)+1,0)</f>
        <v>9</v>
      </c>
      <c r="J53" s="5">
        <f>MIN(ROUND(G53/2,0),40)</f>
        <v>3</v>
      </c>
      <c r="K53" s="5">
        <f>MIN(ROUND(H53/160,0),50)</f>
        <v>19</v>
      </c>
      <c r="L53" s="5">
        <f>SUM(I53:K53)</f>
        <v>31</v>
      </c>
      <c r="M53" s="1">
        <f>RANK(L53,L:L,0)</f>
        <v>52</v>
      </c>
      <c r="Q53" s="5">
        <v>655</v>
      </c>
      <c r="R53" s="61">
        <f>_xlfn.IFNA(DATE(2007,1,1)-INDEX(交易編號檔!G:G,MATCH($Q53,交易編號檔!H:H,0)),"")</f>
        <v>111</v>
      </c>
      <c r="S53" s="1">
        <f>COUNTIF(交易編號檔!H:H,$Q53)</f>
        <v>3</v>
      </c>
      <c r="T53" s="1">
        <f>AVERAGEIF(交易編號檔!H:H,A53,交易編號檔!I:I)</f>
        <v>514.66666666666663</v>
      </c>
      <c r="U53" s="5">
        <f>MAX(INT((100-R53)/10)+1,0)</f>
        <v>0</v>
      </c>
      <c r="V53" s="5">
        <f>MIN(ROUND(S53,0),40)</f>
        <v>3</v>
      </c>
      <c r="W53" s="5">
        <f>MIN(ROUND(T53/160,0),50)</f>
        <v>3</v>
      </c>
      <c r="X53" s="1">
        <f>SUM(U53:W53)</f>
        <v>6</v>
      </c>
      <c r="Y53" s="63">
        <f t="shared" si="0"/>
        <v>116</v>
      </c>
      <c r="Z53" s="61">
        <f>_xlfn.IFNA(DATE(2008,1,1)-INDEX(交易編號檔!M:M,MATCH($Q53,交易編號檔!N:N,0)),"")</f>
        <v>34</v>
      </c>
      <c r="AA53" s="1">
        <f>COUNTIF(交易編號檔!N:N,$Q53)</f>
        <v>3</v>
      </c>
      <c r="AB53" s="1">
        <f>AVERAGEIF(交易編號檔!N:N,A53,交易編號檔!O:O)</f>
        <v>5593</v>
      </c>
      <c r="AC53" s="5">
        <f>MAX(INT((100-Z53)/10)+1,0)</f>
        <v>7</v>
      </c>
      <c r="AD53" s="5">
        <f>MIN(ROUND(AA53,0),40)</f>
        <v>3</v>
      </c>
      <c r="AE53" s="5">
        <f>MIN(ROUND(AB53/160,0),50)</f>
        <v>35</v>
      </c>
      <c r="AF53" s="1">
        <f>SUM(AC53:AE53)</f>
        <v>45</v>
      </c>
      <c r="AG53" s="63">
        <f t="shared" si="1"/>
        <v>14</v>
      </c>
      <c r="AI53" s="5">
        <v>2122</v>
      </c>
      <c r="AJ53" s="63">
        <v>50</v>
      </c>
      <c r="AK53" s="63">
        <v>27</v>
      </c>
    </row>
    <row r="54" spans="1:37">
      <c r="A54" s="5">
        <v>3212</v>
      </c>
      <c r="B54" s="5" t="s">
        <v>6</v>
      </c>
      <c r="C54" s="5">
        <v>32</v>
      </c>
      <c r="D54" s="5">
        <v>700</v>
      </c>
      <c r="E54" s="5" t="s">
        <v>7</v>
      </c>
      <c r="F54" s="8">
        <f>DATE(2008,1,1)-INDEX(交易編號檔!B:B,MATCH(A54,交易編號檔!C:C,0))</f>
        <v>23</v>
      </c>
      <c r="G54" s="5">
        <f>COUNTIF(交易編號檔!C:C,A54)</f>
        <v>24</v>
      </c>
      <c r="H54" s="10">
        <f>AVERAGEIF(交易編號檔!C:C,A54,交易編號檔!D:D)</f>
        <v>1592.7083333333333</v>
      </c>
      <c r="I54" s="5">
        <f>MAX(INT((200-F54)/20)+1,0)</f>
        <v>9</v>
      </c>
      <c r="J54" s="5">
        <f>MIN(ROUND(G54/2,0),40)</f>
        <v>12</v>
      </c>
      <c r="K54" s="5">
        <f>MIN(ROUND(H54/160,0),50)</f>
        <v>10</v>
      </c>
      <c r="L54" s="5">
        <f>SUM(I54:K54)</f>
        <v>31</v>
      </c>
      <c r="M54" s="1">
        <f>RANK(L54,L:L,0)</f>
        <v>52</v>
      </c>
      <c r="Q54" s="5">
        <v>3212</v>
      </c>
      <c r="R54" s="61">
        <f>_xlfn.IFNA(DATE(2007,1,1)-INDEX(交易編號檔!G:G,MATCH($Q54,交易編號檔!H:H,0)),"")</f>
        <v>19</v>
      </c>
      <c r="S54" s="1">
        <f>COUNTIF(交易編號檔!H:H,$Q54)</f>
        <v>8</v>
      </c>
      <c r="T54" s="1">
        <f>AVERAGEIF(交易編號檔!H:H,A54,交易編號檔!I:I)</f>
        <v>1724.125</v>
      </c>
      <c r="U54" s="5">
        <f>MAX(INT((100-R54)/10)+1,0)</f>
        <v>9</v>
      </c>
      <c r="V54" s="5">
        <f>MIN(ROUND(S54,0),40)</f>
        <v>8</v>
      </c>
      <c r="W54" s="5">
        <f>MIN(ROUND(T54/160,0),50)</f>
        <v>11</v>
      </c>
      <c r="X54" s="1">
        <f>SUM(U54:W54)</f>
        <v>28</v>
      </c>
      <c r="Y54" s="63">
        <f t="shared" si="0"/>
        <v>45</v>
      </c>
      <c r="Z54" s="61">
        <f>_xlfn.IFNA(DATE(2008,1,1)-INDEX(交易編號檔!M:M,MATCH($Q54,交易編號檔!N:N,0)),"")</f>
        <v>23</v>
      </c>
      <c r="AA54" s="1">
        <f>COUNTIF(交易編號檔!N:N,$Q54)</f>
        <v>16</v>
      </c>
      <c r="AB54" s="1">
        <f>AVERAGEIF(交易編號檔!N:N,A54,交易編號檔!O:O)</f>
        <v>1527</v>
      </c>
      <c r="AC54" s="5">
        <f>MAX(INT((100-Z54)/10)+1,0)</f>
        <v>8</v>
      </c>
      <c r="AD54" s="5">
        <f>MIN(ROUND(AA54,0),40)</f>
        <v>16</v>
      </c>
      <c r="AE54" s="5">
        <f>MIN(ROUND(AB54/160,0),50)</f>
        <v>10</v>
      </c>
      <c r="AF54" s="1">
        <f>SUM(AC54:AE54)</f>
        <v>34</v>
      </c>
      <c r="AG54" s="63">
        <f t="shared" si="1"/>
        <v>28</v>
      </c>
      <c r="AI54" s="5">
        <v>1117</v>
      </c>
      <c r="AJ54" s="63">
        <v>87</v>
      </c>
      <c r="AK54" s="63">
        <v>25</v>
      </c>
    </row>
    <row r="55" spans="1:37">
      <c r="A55" s="5">
        <v>7854</v>
      </c>
      <c r="B55" s="5" t="s">
        <v>4</v>
      </c>
      <c r="C55" s="5">
        <v>25</v>
      </c>
      <c r="D55" s="5">
        <v>701</v>
      </c>
      <c r="E55" s="5" t="s">
        <v>7</v>
      </c>
      <c r="F55" s="8">
        <f>DATE(2008,1,1)-INDEX(交易編號檔!B:B,MATCH(A55,交易編號檔!C:C,0))</f>
        <v>1</v>
      </c>
      <c r="G55" s="5">
        <f>COUNTIF(交易編號檔!C:C,A55)</f>
        <v>31</v>
      </c>
      <c r="H55" s="10">
        <f>AVERAGEIF(交易編號檔!C:C,A55,交易編號檔!D:D)</f>
        <v>838.70967741935488</v>
      </c>
      <c r="I55" s="5">
        <f>MAX(INT((200-F55)/20)+1,0)</f>
        <v>10</v>
      </c>
      <c r="J55" s="5">
        <f>MIN(ROUND(G55/2,0),40)</f>
        <v>16</v>
      </c>
      <c r="K55" s="5">
        <f>MIN(ROUND(H55/160,0),50)</f>
        <v>5</v>
      </c>
      <c r="L55" s="5">
        <f>SUM(I55:K55)</f>
        <v>31</v>
      </c>
      <c r="M55" s="1">
        <f>RANK(L55,L:L,0)</f>
        <v>52</v>
      </c>
      <c r="R55" s="61"/>
      <c r="U55" s="5"/>
      <c r="V55" s="5"/>
      <c r="W55" s="5"/>
      <c r="Y55" s="63" t="str">
        <f t="shared" si="0"/>
        <v/>
      </c>
      <c r="Z55" s="61"/>
      <c r="AC55" s="5"/>
      <c r="AD55" s="5"/>
      <c r="AE55" s="5"/>
      <c r="AG55" s="63" t="str">
        <f t="shared" si="1"/>
        <v/>
      </c>
      <c r="AI55" s="5">
        <v>1096</v>
      </c>
      <c r="AJ55" s="63">
        <v>54</v>
      </c>
      <c r="AK55" s="63">
        <v>50</v>
      </c>
    </row>
    <row r="56" spans="1:37">
      <c r="A56" s="5">
        <v>87</v>
      </c>
      <c r="B56" s="5" t="s">
        <v>6</v>
      </c>
      <c r="C56" s="5">
        <v>55</v>
      </c>
      <c r="D56" s="5">
        <v>106</v>
      </c>
      <c r="E56" s="5" t="s">
        <v>5</v>
      </c>
      <c r="F56" s="8">
        <f>DATE(2008,1,1)-INDEX(交易編號檔!B:B,MATCH(A56,交易編號檔!C:C,0))</f>
        <v>43</v>
      </c>
      <c r="G56" s="5">
        <f>COUNTIF(交易編號檔!C:C,A56)</f>
        <v>11</v>
      </c>
      <c r="H56" s="10">
        <f>AVERAGEIF(交易編號檔!C:C,A56,交易編號檔!D:D)</f>
        <v>2657.7272727272725</v>
      </c>
      <c r="I56" s="5">
        <f>MAX(INT((200-F56)/20)+1,0)</f>
        <v>8</v>
      </c>
      <c r="J56" s="5">
        <f>MIN(ROUND(G56/2,0),40)</f>
        <v>6</v>
      </c>
      <c r="K56" s="5">
        <f>MIN(ROUND(H56/160,0),50)</f>
        <v>17</v>
      </c>
      <c r="L56" s="5">
        <f>SUM(I56:K56)</f>
        <v>31</v>
      </c>
      <c r="M56" s="1">
        <f>RANK(L56,L:L,0)</f>
        <v>52</v>
      </c>
      <c r="Q56" s="5">
        <v>87</v>
      </c>
      <c r="R56" s="61">
        <f>_xlfn.IFNA(DATE(2007,1,1)-INDEX(交易編號檔!G:G,MATCH($Q56,交易編號檔!H:H,0)),"")</f>
        <v>9</v>
      </c>
      <c r="S56" s="1">
        <f>COUNTIF(交易編號檔!H:H,$Q56)</f>
        <v>3</v>
      </c>
      <c r="T56" s="1">
        <f>AVERAGEIF(交易編號檔!H:H,A56,交易編號檔!I:I)</f>
        <v>498</v>
      </c>
      <c r="U56" s="5">
        <f>MAX(INT((100-R56)/10)+1,0)</f>
        <v>10</v>
      </c>
      <c r="V56" s="5">
        <f>MIN(ROUND(S56,0),40)</f>
        <v>3</v>
      </c>
      <c r="W56" s="5">
        <f>MIN(ROUND(T56/160,0),50)</f>
        <v>3</v>
      </c>
      <c r="X56" s="1">
        <f>SUM(U56:W56)</f>
        <v>16</v>
      </c>
      <c r="Y56" s="63">
        <f t="shared" si="0"/>
        <v>81</v>
      </c>
      <c r="Z56" s="61">
        <f>_xlfn.IFNA(DATE(2008,1,1)-INDEX(交易編號檔!M:M,MATCH($Q56,交易編號檔!N:N,0)),"")</f>
        <v>43</v>
      </c>
      <c r="AA56" s="1">
        <f>COUNTIF(交易編號檔!N:N,$Q56)</f>
        <v>8</v>
      </c>
      <c r="AB56" s="1">
        <f>AVERAGEIF(交易編號檔!N:N,A56,交易編號檔!O:O)</f>
        <v>3467.625</v>
      </c>
      <c r="AC56" s="5">
        <f>MAX(INT((100-Z56)/10)+1,0)</f>
        <v>6</v>
      </c>
      <c r="AD56" s="5">
        <f>MIN(ROUND(AA56,0),40)</f>
        <v>8</v>
      </c>
      <c r="AE56" s="5">
        <f>MIN(ROUND(AB56/160,0),50)</f>
        <v>22</v>
      </c>
      <c r="AF56" s="1">
        <f>SUM(AC56:AE56)</f>
        <v>36</v>
      </c>
      <c r="AG56" s="63">
        <f t="shared" si="1"/>
        <v>25</v>
      </c>
      <c r="AI56" s="5">
        <v>1479</v>
      </c>
      <c r="AJ56" s="63">
        <v>45</v>
      </c>
      <c r="AK56" s="63">
        <v>90</v>
      </c>
    </row>
    <row r="57" spans="1:37">
      <c r="A57" s="5">
        <v>637</v>
      </c>
      <c r="B57" s="5" t="s">
        <v>6</v>
      </c>
      <c r="C57" s="5">
        <v>46</v>
      </c>
      <c r="D57" s="5">
        <v>408</v>
      </c>
      <c r="E57" s="5" t="s">
        <v>8</v>
      </c>
      <c r="F57" s="8">
        <f>DATE(2008,1,1)-INDEX(交易編號檔!B:B,MATCH(A57,交易編號檔!C:C,0))</f>
        <v>39</v>
      </c>
      <c r="G57" s="5">
        <f>COUNTIF(交易編號檔!C:C,A57)</f>
        <v>32</v>
      </c>
      <c r="H57" s="10">
        <f>AVERAGEIF(交易編號檔!C:C,A57,交易編號檔!D:D)</f>
        <v>780.03125</v>
      </c>
      <c r="I57" s="5">
        <f>MAX(INT((200-F57)/20)+1,0)</f>
        <v>9</v>
      </c>
      <c r="J57" s="5">
        <f>MIN(ROUND(G57/2,0),40)</f>
        <v>16</v>
      </c>
      <c r="K57" s="5">
        <f>MIN(ROUND(H57/160,0),50)</f>
        <v>5</v>
      </c>
      <c r="L57" s="5">
        <f>SUM(I57:K57)</f>
        <v>30</v>
      </c>
      <c r="M57" s="1">
        <f>RANK(L57,L:L,0)</f>
        <v>56</v>
      </c>
      <c r="Q57" s="5">
        <v>637</v>
      </c>
      <c r="R57" s="61">
        <f>_xlfn.IFNA(DATE(2007,1,1)-INDEX(交易編號檔!G:G,MATCH($Q57,交易編號檔!H:H,0)),"")</f>
        <v>4</v>
      </c>
      <c r="S57" s="1">
        <f>COUNTIF(交易編號檔!H:H,$Q57)</f>
        <v>21</v>
      </c>
      <c r="T57" s="1">
        <f>AVERAGEIF(交易編號檔!H:H,A57,交易編號檔!I:I)</f>
        <v>803.61904761904759</v>
      </c>
      <c r="U57" s="5">
        <f>MAX(INT((100-R57)/10)+1,0)</f>
        <v>10</v>
      </c>
      <c r="V57" s="5">
        <f>MIN(ROUND(S57,0),40)</f>
        <v>21</v>
      </c>
      <c r="W57" s="5">
        <f>MIN(ROUND(T57/160,0),50)</f>
        <v>5</v>
      </c>
      <c r="X57" s="1">
        <f>SUM(U57:W57)</f>
        <v>36</v>
      </c>
      <c r="Y57" s="63">
        <f t="shared" si="0"/>
        <v>34</v>
      </c>
      <c r="Z57" s="61">
        <f>_xlfn.IFNA(DATE(2008,1,1)-INDEX(交易編號檔!M:M,MATCH($Q57,交易編號檔!N:N,0)),"")</f>
        <v>39</v>
      </c>
      <c r="AA57" s="1">
        <f>COUNTIF(交易編號檔!N:N,$Q57)</f>
        <v>11</v>
      </c>
      <c r="AB57" s="1">
        <f>AVERAGEIF(交易編號檔!N:N,A57,交易編號檔!O:O)</f>
        <v>735</v>
      </c>
      <c r="AC57" s="5">
        <f>MAX(INT((100-Z57)/10)+1,0)</f>
        <v>7</v>
      </c>
      <c r="AD57" s="5">
        <f>MIN(ROUND(AA57,0),40)</f>
        <v>11</v>
      </c>
      <c r="AE57" s="5">
        <f>MIN(ROUND(AB57/160,0),50)</f>
        <v>5</v>
      </c>
      <c r="AF57" s="1">
        <f>SUM(AC57:AE57)</f>
        <v>23</v>
      </c>
      <c r="AG57" s="63">
        <f t="shared" si="1"/>
        <v>57</v>
      </c>
      <c r="AI57" s="5">
        <v>287</v>
      </c>
      <c r="AJ57" s="63">
        <v>45</v>
      </c>
      <c r="AK57" s="63">
        <v>37</v>
      </c>
    </row>
    <row r="58" spans="1:37">
      <c r="A58" s="5">
        <v>2307</v>
      </c>
      <c r="B58" s="5" t="s">
        <v>4</v>
      </c>
      <c r="C58" s="5">
        <v>39</v>
      </c>
      <c r="D58" s="5">
        <v>362</v>
      </c>
      <c r="E58" s="5" t="s">
        <v>5</v>
      </c>
      <c r="F58" s="8">
        <f>DATE(2008,1,1)-INDEX(交易編號檔!B:B,MATCH(A58,交易編號檔!C:C,0))</f>
        <v>58</v>
      </c>
      <c r="G58" s="5">
        <f>COUNTIF(交易編號檔!C:C,A58)</f>
        <v>15</v>
      </c>
      <c r="H58" s="10">
        <f>AVERAGEIF(交易編號檔!C:C,A58,交易編號檔!D:D)</f>
        <v>2297.3333333333335</v>
      </c>
      <c r="I58" s="5">
        <f>MAX(INT((200-F58)/20)+1,0)</f>
        <v>8</v>
      </c>
      <c r="J58" s="5">
        <f>MIN(ROUND(G58/2,0),40)</f>
        <v>8</v>
      </c>
      <c r="K58" s="5">
        <f>MIN(ROUND(H58/160,0),50)</f>
        <v>14</v>
      </c>
      <c r="L58" s="5">
        <f>SUM(I58:K58)</f>
        <v>30</v>
      </c>
      <c r="M58" s="1">
        <f>RANK(L58,L:L,0)</f>
        <v>56</v>
      </c>
      <c r="Q58" s="5">
        <v>2307</v>
      </c>
      <c r="R58" s="61">
        <f>_xlfn.IFNA(DATE(2007,1,1)-INDEX(交易編號檔!G:G,MATCH($Q58,交易編號檔!H:H,0)),"")</f>
        <v>4</v>
      </c>
      <c r="S58" s="1">
        <f>COUNTIF(交易編號檔!H:H,$Q58)</f>
        <v>9</v>
      </c>
      <c r="T58" s="1">
        <f>AVERAGEIF(交易編號檔!H:H,A58,交易編號檔!I:I)</f>
        <v>2589.4444444444443</v>
      </c>
      <c r="U58" s="5">
        <f>MAX(INT((100-R58)/10)+1,0)</f>
        <v>10</v>
      </c>
      <c r="V58" s="5">
        <f>MIN(ROUND(S58,0),40)</f>
        <v>9</v>
      </c>
      <c r="W58" s="5">
        <f>MIN(ROUND(T58/160,0),50)</f>
        <v>16</v>
      </c>
      <c r="X58" s="1">
        <f>SUM(U58:W58)</f>
        <v>35</v>
      </c>
      <c r="Y58" s="63">
        <f t="shared" si="0"/>
        <v>35</v>
      </c>
      <c r="Z58" s="61">
        <f>_xlfn.IFNA(DATE(2008,1,1)-INDEX(交易編號檔!M:M,MATCH($Q58,交易編號檔!N:N,0)),"")</f>
        <v>58</v>
      </c>
      <c r="AA58" s="1">
        <f>COUNTIF(交易編號檔!N:N,$Q58)</f>
        <v>6</v>
      </c>
      <c r="AB58" s="1">
        <f>AVERAGEIF(交易編號檔!N:N,A58,交易編號檔!O:O)</f>
        <v>1859.1666666666667</v>
      </c>
      <c r="AC58" s="5">
        <f>MAX(INT((100-Z58)/10)+1,0)</f>
        <v>5</v>
      </c>
      <c r="AD58" s="5">
        <f>MIN(ROUND(AA58,0),40)</f>
        <v>6</v>
      </c>
      <c r="AE58" s="5">
        <f>MIN(ROUND(AB58/160,0),50)</f>
        <v>12</v>
      </c>
      <c r="AF58" s="1">
        <f>SUM(AC58:AE58)</f>
        <v>23</v>
      </c>
      <c r="AG58" s="63">
        <f t="shared" si="1"/>
        <v>57</v>
      </c>
      <c r="AI58" s="5">
        <v>338</v>
      </c>
      <c r="AJ58" s="63">
        <v>14</v>
      </c>
      <c r="AK58" s="63">
        <v>123</v>
      </c>
    </row>
    <row r="59" spans="1:37">
      <c r="A59" s="5">
        <v>2800</v>
      </c>
      <c r="B59" s="5" t="s">
        <v>6</v>
      </c>
      <c r="C59" s="5">
        <v>39</v>
      </c>
      <c r="D59" s="5">
        <v>300</v>
      </c>
      <c r="E59" s="5" t="s">
        <v>5</v>
      </c>
      <c r="F59" s="8">
        <f>DATE(2008,1,1)-INDEX(交易編號檔!B:B,MATCH(A59,交易編號檔!C:C,0))</f>
        <v>43</v>
      </c>
      <c r="G59" s="5">
        <f>COUNTIF(交易編號檔!C:C,A59)</f>
        <v>15</v>
      </c>
      <c r="H59" s="10">
        <f>AVERAGEIF(交易編號檔!C:C,A59,交易編號檔!D:D)</f>
        <v>2185.0666666666666</v>
      </c>
      <c r="I59" s="5">
        <f>MAX(INT((200-F59)/20)+1,0)</f>
        <v>8</v>
      </c>
      <c r="J59" s="5">
        <f>MIN(ROUND(G59/2,0),40)</f>
        <v>8</v>
      </c>
      <c r="K59" s="5">
        <f>MIN(ROUND(H59/160,0),50)</f>
        <v>14</v>
      </c>
      <c r="L59" s="5">
        <f>SUM(I59:K59)</f>
        <v>30</v>
      </c>
      <c r="M59" s="1">
        <f>RANK(L59,L:L,0)</f>
        <v>56</v>
      </c>
      <c r="Q59" s="5">
        <v>2800</v>
      </c>
      <c r="R59" s="61">
        <f>_xlfn.IFNA(DATE(2007,1,1)-INDEX(交易編號檔!G:G,MATCH($Q59,交易編號檔!H:H,0)),"")</f>
        <v>5</v>
      </c>
      <c r="S59" s="1">
        <f>COUNTIF(交易編號檔!H:H,$Q59)</f>
        <v>7</v>
      </c>
      <c r="T59" s="1">
        <f>AVERAGEIF(交易編號檔!H:H,A59,交易編號檔!I:I)</f>
        <v>2046.7142857142858</v>
      </c>
      <c r="U59" s="5">
        <f>MAX(INT((100-R59)/10)+1,0)</f>
        <v>10</v>
      </c>
      <c r="V59" s="5">
        <f>MIN(ROUND(S59,0),40)</f>
        <v>7</v>
      </c>
      <c r="W59" s="5">
        <f>MIN(ROUND(T59/160,0),50)</f>
        <v>13</v>
      </c>
      <c r="X59" s="1">
        <f>SUM(U59:W59)</f>
        <v>30</v>
      </c>
      <c r="Y59" s="63">
        <f t="shared" si="0"/>
        <v>41</v>
      </c>
      <c r="Z59" s="61">
        <f>_xlfn.IFNA(DATE(2008,1,1)-INDEX(交易編號檔!M:M,MATCH($Q59,交易編號檔!N:N,0)),"")</f>
        <v>43</v>
      </c>
      <c r="AA59" s="1">
        <f>COUNTIF(交易編號檔!N:N,$Q59)</f>
        <v>8</v>
      </c>
      <c r="AB59" s="1">
        <f>AVERAGEIF(交易編號檔!N:N,A59,交易編號檔!O:O)</f>
        <v>2306.125</v>
      </c>
      <c r="AC59" s="5">
        <f>MAX(INT((100-Z59)/10)+1,0)</f>
        <v>6</v>
      </c>
      <c r="AD59" s="5">
        <f>MIN(ROUND(AA59,0),40)</f>
        <v>8</v>
      </c>
      <c r="AE59" s="5">
        <f>MIN(ROUND(AB59/160,0),50)</f>
        <v>14</v>
      </c>
      <c r="AF59" s="1">
        <f>SUM(AC59:AE59)</f>
        <v>28</v>
      </c>
      <c r="AG59" s="63">
        <f t="shared" si="1"/>
        <v>42</v>
      </c>
      <c r="AI59" s="5">
        <v>4866</v>
      </c>
      <c r="AJ59" s="63">
        <v>125</v>
      </c>
      <c r="AK59" s="63">
        <v>32</v>
      </c>
    </row>
    <row r="60" spans="1:37">
      <c r="A60" s="5">
        <v>4780</v>
      </c>
      <c r="B60" s="5" t="s">
        <v>4</v>
      </c>
      <c r="C60" s="5">
        <v>56</v>
      </c>
      <c r="D60" s="5">
        <v>710</v>
      </c>
      <c r="E60" s="5" t="s">
        <v>7</v>
      </c>
      <c r="F60" s="8">
        <f>DATE(2008,1,1)-INDEX(交易編號檔!B:B,MATCH(A60,交易編號檔!C:C,0))</f>
        <v>50</v>
      </c>
      <c r="G60" s="5">
        <f>COUNTIF(交易編號檔!C:C,A60)</f>
        <v>12</v>
      </c>
      <c r="H60" s="10">
        <f>AVERAGEIF(交易編號檔!C:C,A60,交易編號檔!D:D)</f>
        <v>2426.3333333333335</v>
      </c>
      <c r="I60" s="5">
        <f>MAX(INT((200-F60)/20)+1,0)</f>
        <v>8</v>
      </c>
      <c r="J60" s="5">
        <f>MIN(ROUND(G60/2,0),40)</f>
        <v>6</v>
      </c>
      <c r="K60" s="5">
        <f>MIN(ROUND(H60/160,0),50)</f>
        <v>15</v>
      </c>
      <c r="L60" s="5">
        <f>SUM(I60:K60)</f>
        <v>29</v>
      </c>
      <c r="M60" s="1">
        <f>RANK(L60,L:L,0)</f>
        <v>59</v>
      </c>
      <c r="Q60" s="5">
        <v>4780</v>
      </c>
      <c r="R60" s="61">
        <f>_xlfn.IFNA(DATE(2007,1,1)-INDEX(交易編號檔!G:G,MATCH($Q60,交易編號檔!H:H,0)),"")</f>
        <v>31</v>
      </c>
      <c r="S60" s="1">
        <f>COUNTIF(交易編號檔!H:H,$Q60)</f>
        <v>4</v>
      </c>
      <c r="T60" s="1">
        <f>AVERAGEIF(交易編號檔!H:H,A60,交易編號檔!I:I)</f>
        <v>2225.75</v>
      </c>
      <c r="U60" s="5">
        <f>MAX(INT((100-R60)/10)+1,0)</f>
        <v>7</v>
      </c>
      <c r="V60" s="5">
        <f>MIN(ROUND(S60,0),40)</f>
        <v>4</v>
      </c>
      <c r="W60" s="5">
        <f>MIN(ROUND(T60/160,0),50)</f>
        <v>14</v>
      </c>
      <c r="X60" s="1">
        <f>SUM(U60:W60)</f>
        <v>25</v>
      </c>
      <c r="Y60" s="63">
        <f t="shared" si="0"/>
        <v>54</v>
      </c>
      <c r="Z60" s="61">
        <f>_xlfn.IFNA(DATE(2008,1,1)-INDEX(交易編號檔!M:M,MATCH($Q60,交易編號檔!N:N,0)),"")</f>
        <v>50</v>
      </c>
      <c r="AA60" s="1">
        <f>COUNTIF(交易編號檔!N:N,$Q60)</f>
        <v>8</v>
      </c>
      <c r="AB60" s="1">
        <f>AVERAGEIF(交易編號檔!N:N,A60,交易編號檔!O:O)</f>
        <v>2526.625</v>
      </c>
      <c r="AC60" s="5">
        <f>MAX(INT((100-Z60)/10)+1,0)</f>
        <v>6</v>
      </c>
      <c r="AD60" s="5">
        <f>MIN(ROUND(AA60,0),40)</f>
        <v>8</v>
      </c>
      <c r="AE60" s="5">
        <f>MIN(ROUND(AB60/160,0),50)</f>
        <v>16</v>
      </c>
      <c r="AF60" s="1">
        <f>SUM(AC60:AE60)</f>
        <v>30</v>
      </c>
      <c r="AG60" s="63">
        <f t="shared" si="1"/>
        <v>35</v>
      </c>
      <c r="AI60" s="5">
        <v>4126</v>
      </c>
      <c r="AJ60" s="63">
        <v>32</v>
      </c>
      <c r="AK60" s="63">
        <v>107</v>
      </c>
    </row>
    <row r="61" spans="1:37">
      <c r="A61" s="5">
        <v>6942</v>
      </c>
      <c r="B61" s="5" t="s">
        <v>4</v>
      </c>
      <c r="C61" s="5">
        <v>38</v>
      </c>
      <c r="D61" s="5">
        <v>833</v>
      </c>
      <c r="E61" s="5" t="s">
        <v>7</v>
      </c>
      <c r="F61" s="8">
        <f>DATE(2008,1,1)-INDEX(交易編號檔!B:B,MATCH(A61,交易編號檔!C:C,0))</f>
        <v>21</v>
      </c>
      <c r="G61" s="5">
        <f>COUNTIF(交易編號檔!C:C,A61)</f>
        <v>2</v>
      </c>
      <c r="H61" s="10">
        <f>AVERAGEIF(交易編號檔!C:C,A61,交易編號檔!D:D)</f>
        <v>3034</v>
      </c>
      <c r="I61" s="5">
        <f>MAX(INT((200-F61)/20)+1,0)</f>
        <v>9</v>
      </c>
      <c r="J61" s="5">
        <f>MIN(ROUND(G61/2,0),40)</f>
        <v>1</v>
      </c>
      <c r="K61" s="5">
        <f>MIN(ROUND(H61/160,0),50)</f>
        <v>19</v>
      </c>
      <c r="L61" s="5">
        <f>SUM(I61:K61)</f>
        <v>29</v>
      </c>
      <c r="M61" s="1">
        <f>RANK(L61,L:L,0)</f>
        <v>59</v>
      </c>
      <c r="R61" s="61"/>
      <c r="U61" s="5"/>
      <c r="V61" s="5"/>
      <c r="W61" s="5"/>
      <c r="Y61" s="63" t="str">
        <f t="shared" si="0"/>
        <v/>
      </c>
      <c r="Z61" s="61"/>
      <c r="AC61" s="5"/>
      <c r="AD61" s="5"/>
      <c r="AE61" s="5"/>
      <c r="AG61" s="63" t="str">
        <f t="shared" si="1"/>
        <v/>
      </c>
      <c r="AI61" s="5">
        <v>3567</v>
      </c>
      <c r="AJ61" s="63">
        <v>37</v>
      </c>
      <c r="AK61" s="63">
        <v>69</v>
      </c>
    </row>
    <row r="62" spans="1:37">
      <c r="A62" s="5">
        <v>2122</v>
      </c>
      <c r="B62" s="5" t="s">
        <v>4</v>
      </c>
      <c r="C62" s="5">
        <v>44</v>
      </c>
      <c r="D62" s="5">
        <v>330</v>
      </c>
      <c r="E62" s="5" t="s">
        <v>5</v>
      </c>
      <c r="F62" s="8">
        <f>DATE(2008,1,1)-INDEX(交易編號檔!B:B,MATCH(A62,交易編號檔!C:C,0))</f>
        <v>17</v>
      </c>
      <c r="G62" s="5">
        <f>COUNTIF(交易編號檔!C:C,A62)</f>
        <v>12</v>
      </c>
      <c r="H62" s="10">
        <f>AVERAGEIF(交易編號檔!C:C,A62,交易編號檔!D:D)</f>
        <v>2052.6666666666665</v>
      </c>
      <c r="I62" s="5">
        <f>MAX(INT((200-F62)/20)+1,0)</f>
        <v>10</v>
      </c>
      <c r="J62" s="5">
        <f>MIN(ROUND(G62/2,0),40)</f>
        <v>6</v>
      </c>
      <c r="K62" s="5">
        <f>MIN(ROUND(H62/160,0),50)</f>
        <v>13</v>
      </c>
      <c r="L62" s="5">
        <f>SUM(I62:K62)</f>
        <v>29</v>
      </c>
      <c r="M62" s="1">
        <f>RANK(L62,L:L,0)</f>
        <v>59</v>
      </c>
      <c r="Q62" s="5">
        <v>2122</v>
      </c>
      <c r="R62" s="61">
        <f>_xlfn.IFNA(DATE(2007,1,1)-INDEX(交易編號檔!G:G,MATCH($Q62,交易編號檔!H:H,0)),"")</f>
        <v>15</v>
      </c>
      <c r="S62" s="1">
        <f>COUNTIF(交易編號檔!H:H,$Q62)</f>
        <v>9</v>
      </c>
      <c r="T62" s="1">
        <f>AVERAGEIF(交易編號檔!H:H,A62,交易編號檔!I:I)</f>
        <v>1511.8888888888889</v>
      </c>
      <c r="U62" s="5">
        <f>MAX(INT((100-R62)/10)+1,0)</f>
        <v>9</v>
      </c>
      <c r="V62" s="5">
        <f>MIN(ROUND(S62,0),40)</f>
        <v>9</v>
      </c>
      <c r="W62" s="5">
        <f>MIN(ROUND(T62/160,0),50)</f>
        <v>9</v>
      </c>
      <c r="X62" s="1">
        <f>SUM(U62:W62)</f>
        <v>27</v>
      </c>
      <c r="Y62" s="63">
        <f t="shared" si="0"/>
        <v>50</v>
      </c>
      <c r="Z62" s="61">
        <f>_xlfn.IFNA(DATE(2008,1,1)-INDEX(交易編號檔!M:M,MATCH($Q62,交易編號檔!N:N,0)),"")</f>
        <v>17</v>
      </c>
      <c r="AA62" s="1">
        <f>COUNTIF(交易編號檔!N:N,$Q62)</f>
        <v>3</v>
      </c>
      <c r="AB62" s="1">
        <f>AVERAGEIF(交易編號檔!N:N,A62,交易編號檔!O:O)</f>
        <v>3675</v>
      </c>
      <c r="AC62" s="5">
        <f>MAX(INT((100-Z62)/10)+1,0)</f>
        <v>9</v>
      </c>
      <c r="AD62" s="5">
        <f>MIN(ROUND(AA62,0),40)</f>
        <v>3</v>
      </c>
      <c r="AE62" s="5">
        <f>MIN(ROUND(AB62/160,0),50)</f>
        <v>23</v>
      </c>
      <c r="AF62" s="1">
        <f>SUM(AC62:AE62)</f>
        <v>35</v>
      </c>
      <c r="AG62" s="63">
        <f t="shared" si="1"/>
        <v>27</v>
      </c>
      <c r="AI62" s="5">
        <v>2549</v>
      </c>
      <c r="AJ62" s="63">
        <v>38</v>
      </c>
      <c r="AK62" s="63">
        <v>83</v>
      </c>
    </row>
    <row r="63" spans="1:37">
      <c r="A63" s="5">
        <v>1117</v>
      </c>
      <c r="B63" s="5" t="s">
        <v>4</v>
      </c>
      <c r="C63" s="5">
        <v>30</v>
      </c>
      <c r="D63" s="5">
        <v>242</v>
      </c>
      <c r="E63" s="5" t="s">
        <v>5</v>
      </c>
      <c r="F63" s="8">
        <f>DATE(2008,1,1)-INDEX(交易編號檔!B:B,MATCH(A63,交易編號檔!C:C,0))</f>
        <v>19</v>
      </c>
      <c r="G63" s="5">
        <f>COUNTIF(交易編號檔!C:C,A63)</f>
        <v>11</v>
      </c>
      <c r="H63" s="10">
        <f>AVERAGEIF(交易編號檔!C:C,A63,交易編號檔!D:D)</f>
        <v>2126.3636363636365</v>
      </c>
      <c r="I63" s="5">
        <f>MAX(INT((200-F63)/20)+1,0)</f>
        <v>10</v>
      </c>
      <c r="J63" s="5">
        <f>MIN(ROUND(G63/2,0),40)</f>
        <v>6</v>
      </c>
      <c r="K63" s="5">
        <f>MIN(ROUND(H63/160,0),50)</f>
        <v>13</v>
      </c>
      <c r="L63" s="5">
        <f>SUM(I63:K63)</f>
        <v>29</v>
      </c>
      <c r="M63" s="1">
        <f>RANK(L63,L:L,0)</f>
        <v>59</v>
      </c>
      <c r="Q63" s="5">
        <v>1117</v>
      </c>
      <c r="R63" s="61">
        <f>_xlfn.IFNA(DATE(2007,1,1)-INDEX(交易編號檔!G:G,MATCH($Q63,交易編號檔!H:H,0)),"")</f>
        <v>54</v>
      </c>
      <c r="S63" s="1">
        <f>COUNTIF(交易編號檔!H:H,$Q63)</f>
        <v>5</v>
      </c>
      <c r="T63" s="1">
        <f>AVERAGEIF(交易編號檔!H:H,A63,交易編號檔!I:I)</f>
        <v>668.2</v>
      </c>
      <c r="U63" s="5">
        <f>MAX(INT((100-R63)/10)+1,0)</f>
        <v>5</v>
      </c>
      <c r="V63" s="5">
        <f>MIN(ROUND(S63,0),40)</f>
        <v>5</v>
      </c>
      <c r="W63" s="5">
        <f>MIN(ROUND(T63/160,0),50)</f>
        <v>4</v>
      </c>
      <c r="X63" s="1">
        <f>SUM(U63:W63)</f>
        <v>14</v>
      </c>
      <c r="Y63" s="63">
        <f t="shared" si="0"/>
        <v>87</v>
      </c>
      <c r="Z63" s="61">
        <f>_xlfn.IFNA(DATE(2008,1,1)-INDEX(交易編號檔!M:M,MATCH($Q63,交易編號檔!N:N,0)),"")</f>
        <v>19</v>
      </c>
      <c r="AA63" s="1">
        <f>COUNTIF(交易編號檔!N:N,$Q63)</f>
        <v>6</v>
      </c>
      <c r="AB63" s="1">
        <f>AVERAGEIF(交易編號檔!N:N,A63,交易編號檔!O:O)</f>
        <v>3341.5</v>
      </c>
      <c r="AC63" s="5">
        <f>MAX(INT((100-Z63)/10)+1,0)</f>
        <v>9</v>
      </c>
      <c r="AD63" s="5">
        <f>MIN(ROUND(AA63,0),40)</f>
        <v>6</v>
      </c>
      <c r="AE63" s="5">
        <f>MIN(ROUND(AB63/160,0),50)</f>
        <v>21</v>
      </c>
      <c r="AF63" s="1">
        <f>SUM(AC63:AE63)</f>
        <v>36</v>
      </c>
      <c r="AG63" s="63">
        <f t="shared" si="1"/>
        <v>25</v>
      </c>
      <c r="AI63" s="5">
        <v>3292</v>
      </c>
      <c r="AJ63" s="63">
        <v>113</v>
      </c>
      <c r="AK63" s="63">
        <v>28</v>
      </c>
    </row>
    <row r="64" spans="1:37">
      <c r="A64" s="5">
        <v>1096</v>
      </c>
      <c r="B64" s="5" t="s">
        <v>4</v>
      </c>
      <c r="C64" s="5">
        <v>28</v>
      </c>
      <c r="D64" s="5">
        <v>710</v>
      </c>
      <c r="E64" s="5" t="s">
        <v>7</v>
      </c>
      <c r="F64" s="8">
        <f>DATE(2008,1,1)-INDEX(交易編號檔!B:B,MATCH(A64,交易編號檔!C:C,0))</f>
        <v>59</v>
      </c>
      <c r="G64" s="5">
        <f>COUNTIF(交易編號檔!C:C,A64)</f>
        <v>11</v>
      </c>
      <c r="H64" s="10">
        <f>AVERAGEIF(交易編號檔!C:C,A64,交易編號檔!D:D)</f>
        <v>2414.4545454545455</v>
      </c>
      <c r="I64" s="5">
        <f>MAX(INT((200-F64)/20)+1,0)</f>
        <v>8</v>
      </c>
      <c r="J64" s="5">
        <f>MIN(ROUND(G64/2,0),40)</f>
        <v>6</v>
      </c>
      <c r="K64" s="5">
        <f>MIN(ROUND(H64/160,0),50)</f>
        <v>15</v>
      </c>
      <c r="L64" s="5">
        <f>SUM(I64:K64)</f>
        <v>29</v>
      </c>
      <c r="M64" s="1">
        <f>RANK(L64,L:L,0)</f>
        <v>59</v>
      </c>
      <c r="Q64" s="5">
        <v>1096</v>
      </c>
      <c r="R64" s="61">
        <f>_xlfn.IFNA(DATE(2007,1,1)-INDEX(交易編號檔!G:G,MATCH($Q64,交易編號檔!H:H,0)),"")</f>
        <v>71</v>
      </c>
      <c r="S64" s="1">
        <f>COUNTIF(交易編號檔!H:H,$Q64)</f>
        <v>7</v>
      </c>
      <c r="T64" s="1">
        <f>AVERAGEIF(交易編號檔!H:H,A64,交易編號檔!I:I)</f>
        <v>2439</v>
      </c>
      <c r="U64" s="5">
        <f>MAX(INT((100-R64)/10)+1,0)</f>
        <v>3</v>
      </c>
      <c r="V64" s="5">
        <f>MIN(ROUND(S64,0),40)</f>
        <v>7</v>
      </c>
      <c r="W64" s="5">
        <f>MIN(ROUND(T64/160,0),50)</f>
        <v>15</v>
      </c>
      <c r="X64" s="1">
        <f>SUM(U64:W64)</f>
        <v>25</v>
      </c>
      <c r="Y64" s="63">
        <f t="shared" si="0"/>
        <v>54</v>
      </c>
      <c r="Z64" s="61">
        <f>_xlfn.IFNA(DATE(2008,1,1)-INDEX(交易編號檔!M:M,MATCH($Q64,交易編號檔!N:N,0)),"")</f>
        <v>59</v>
      </c>
      <c r="AA64" s="1">
        <f>COUNTIF(交易編號檔!N:N,$Q64)</f>
        <v>4</v>
      </c>
      <c r="AB64" s="1">
        <f>AVERAGEIF(交易編號檔!N:N,A64,交易編號檔!O:O)</f>
        <v>2371.5</v>
      </c>
      <c r="AC64" s="5">
        <f>MAX(INT((100-Z64)/10)+1,0)</f>
        <v>5</v>
      </c>
      <c r="AD64" s="5">
        <f>MIN(ROUND(AA64,0),40)</f>
        <v>4</v>
      </c>
      <c r="AE64" s="5">
        <f>MIN(ROUND(AB64/160,0),50)</f>
        <v>15</v>
      </c>
      <c r="AF64" s="1">
        <f>SUM(AC64:AE64)</f>
        <v>24</v>
      </c>
      <c r="AG64" s="63">
        <f t="shared" si="1"/>
        <v>50</v>
      </c>
      <c r="AI64" s="5">
        <v>2501</v>
      </c>
      <c r="AJ64" s="63">
        <v>54</v>
      </c>
      <c r="AK64" s="63">
        <v>42</v>
      </c>
    </row>
    <row r="65" spans="1:37">
      <c r="A65" s="5">
        <v>1479</v>
      </c>
      <c r="B65" s="5" t="s">
        <v>6</v>
      </c>
      <c r="C65" s="5">
        <v>34</v>
      </c>
      <c r="D65" s="5">
        <v>806</v>
      </c>
      <c r="E65" s="5" t="s">
        <v>7</v>
      </c>
      <c r="F65" s="8">
        <f>DATE(2008,1,1)-INDEX(交易編號檔!B:B,MATCH(A65,交易編號檔!C:C,0))</f>
        <v>23</v>
      </c>
      <c r="G65" s="5">
        <f>COUNTIF(交易編號檔!C:C,A65)</f>
        <v>11</v>
      </c>
      <c r="H65" s="10">
        <f>AVERAGEIF(交易編號檔!C:C,A65,交易編號檔!D:D)</f>
        <v>2229.7272727272725</v>
      </c>
      <c r="I65" s="5">
        <f>MAX(INT((200-F65)/20)+1,0)</f>
        <v>9</v>
      </c>
      <c r="J65" s="5">
        <f>MIN(ROUND(G65/2,0),40)</f>
        <v>6</v>
      </c>
      <c r="K65" s="5">
        <f>MIN(ROUND(H65/160,0),50)</f>
        <v>14</v>
      </c>
      <c r="L65" s="5">
        <f>SUM(I65:K65)</f>
        <v>29</v>
      </c>
      <c r="M65" s="1">
        <f>RANK(L65,L:L,0)</f>
        <v>59</v>
      </c>
      <c r="Q65" s="5">
        <v>1479</v>
      </c>
      <c r="R65" s="61">
        <f>_xlfn.IFNA(DATE(2007,1,1)-INDEX(交易編號檔!G:G,MATCH($Q65,交易編號檔!H:H,0)),"")</f>
        <v>192</v>
      </c>
      <c r="S65" s="1">
        <f>COUNTIF(交易編號檔!H:H,$Q65)</f>
        <v>6</v>
      </c>
      <c r="T65" s="1">
        <f>AVERAGEIF(交易編號檔!H:H,A65,交易編號檔!I:I)</f>
        <v>3502.8333333333335</v>
      </c>
      <c r="U65" s="5">
        <f>MAX(INT((100-R65)/10)+1,0)</f>
        <v>0</v>
      </c>
      <c r="V65" s="5">
        <f>MIN(ROUND(S65,0),40)</f>
        <v>6</v>
      </c>
      <c r="W65" s="5">
        <f>MIN(ROUND(T65/160,0),50)</f>
        <v>22</v>
      </c>
      <c r="X65" s="1">
        <f>SUM(U65:W65)</f>
        <v>28</v>
      </c>
      <c r="Y65" s="63">
        <f t="shared" si="0"/>
        <v>45</v>
      </c>
      <c r="Z65" s="61">
        <f>_xlfn.IFNA(DATE(2008,1,1)-INDEX(交易編號檔!M:M,MATCH($Q65,交易編號檔!N:N,0)),"")</f>
        <v>23</v>
      </c>
      <c r="AA65" s="1">
        <f>COUNTIF(交易編號檔!N:N,$Q65)</f>
        <v>5</v>
      </c>
      <c r="AB65" s="1">
        <f>AVERAGEIF(交易編號檔!N:N,A65,交易編號檔!O:O)</f>
        <v>702</v>
      </c>
      <c r="AC65" s="5">
        <f>MAX(INT((100-Z65)/10)+1,0)</f>
        <v>8</v>
      </c>
      <c r="AD65" s="5">
        <f>MIN(ROUND(AA65,0),40)</f>
        <v>5</v>
      </c>
      <c r="AE65" s="5">
        <f>MIN(ROUND(AB65/160,0),50)</f>
        <v>4</v>
      </c>
      <c r="AF65" s="1">
        <f>SUM(AC65:AE65)</f>
        <v>17</v>
      </c>
      <c r="AG65" s="63">
        <f t="shared" si="1"/>
        <v>90</v>
      </c>
      <c r="AI65" s="5">
        <v>3429</v>
      </c>
      <c r="AJ65" s="63">
        <v>100</v>
      </c>
      <c r="AK65" s="63">
        <v>37</v>
      </c>
    </row>
    <row r="66" spans="1:37">
      <c r="A66" s="5">
        <v>287</v>
      </c>
      <c r="B66" s="5" t="s">
        <v>6</v>
      </c>
      <c r="C66" s="5">
        <v>43</v>
      </c>
      <c r="D66" s="5">
        <v>269</v>
      </c>
      <c r="E66" s="5" t="s">
        <v>10</v>
      </c>
      <c r="F66" s="8">
        <f>DATE(2008,1,1)-INDEX(交易編號檔!B:B,MATCH(A66,交易編號檔!C:C,0))</f>
        <v>2</v>
      </c>
      <c r="G66" s="5">
        <f>COUNTIF(交易編號檔!C:C,A66)</f>
        <v>11</v>
      </c>
      <c r="H66" s="10">
        <f>AVERAGEIF(交易編號檔!C:C,A66,交易編號檔!D:D)</f>
        <v>2059.181818181818</v>
      </c>
      <c r="I66" s="5">
        <f>MAX(INT((200-F66)/20)+1,0)</f>
        <v>10</v>
      </c>
      <c r="J66" s="5">
        <f>MIN(ROUND(G66/2,0),40)</f>
        <v>6</v>
      </c>
      <c r="K66" s="5">
        <f>MIN(ROUND(H66/160,0),50)</f>
        <v>13</v>
      </c>
      <c r="L66" s="5">
        <f>SUM(I66:K66)</f>
        <v>29</v>
      </c>
      <c r="M66" s="1">
        <f>RANK(L66,L:L,0)</f>
        <v>59</v>
      </c>
      <c r="Q66" s="5">
        <v>287</v>
      </c>
      <c r="R66" s="61">
        <f>_xlfn.IFNA(DATE(2007,1,1)-INDEX(交易編號檔!G:G,MATCH($Q66,交易編號檔!H:H,0)),"")</f>
        <v>8</v>
      </c>
      <c r="S66" s="1">
        <f>COUNTIF(交易編號檔!H:H,$Q66)</f>
        <v>4</v>
      </c>
      <c r="T66" s="1">
        <f>AVERAGEIF(交易編號檔!H:H,A66,交易編號檔!I:I)</f>
        <v>2209.75</v>
      </c>
      <c r="U66" s="5">
        <f>MAX(INT((100-R66)/10)+1,0)</f>
        <v>10</v>
      </c>
      <c r="V66" s="5">
        <f>MIN(ROUND(S66,0),40)</f>
        <v>4</v>
      </c>
      <c r="W66" s="5">
        <f>MIN(ROUND(T66/160,0),50)</f>
        <v>14</v>
      </c>
      <c r="X66" s="1">
        <f>SUM(U66:W66)</f>
        <v>28</v>
      </c>
      <c r="Y66" s="63">
        <f t="shared" si="0"/>
        <v>45</v>
      </c>
      <c r="Z66" s="61">
        <f>_xlfn.IFNA(DATE(2008,1,1)-INDEX(交易編號檔!M:M,MATCH($Q66,交易編號檔!N:N,0)),"")</f>
        <v>2</v>
      </c>
      <c r="AA66" s="1">
        <f>COUNTIF(交易編號檔!N:N,$Q66)</f>
        <v>7</v>
      </c>
      <c r="AB66" s="1">
        <f>AVERAGEIF(交易編號檔!N:N,A66,交易編號檔!O:O)</f>
        <v>1973.1428571428571</v>
      </c>
      <c r="AC66" s="5">
        <f>MAX(INT((100-Z66)/10)+1,0)</f>
        <v>10</v>
      </c>
      <c r="AD66" s="5">
        <f>MIN(ROUND(AA66,0),40)</f>
        <v>7</v>
      </c>
      <c r="AE66" s="5">
        <f>MIN(ROUND(AB66/160,0),50)</f>
        <v>12</v>
      </c>
      <c r="AF66" s="1">
        <f>SUM(AC66:AE66)</f>
        <v>29</v>
      </c>
      <c r="AG66" s="63">
        <f t="shared" si="1"/>
        <v>37</v>
      </c>
      <c r="AI66" s="5">
        <v>1500</v>
      </c>
      <c r="AJ66" s="63">
        <v>83</v>
      </c>
      <c r="AK66" s="63">
        <v>46</v>
      </c>
    </row>
    <row r="67" spans="1:37">
      <c r="A67" s="5">
        <v>338</v>
      </c>
      <c r="B67" s="5" t="s">
        <v>4</v>
      </c>
      <c r="C67" s="5">
        <v>58</v>
      </c>
      <c r="D67" s="5">
        <v>925</v>
      </c>
      <c r="E67" s="5" t="s">
        <v>7</v>
      </c>
      <c r="F67" s="8">
        <f>DATE(2008,1,1)-INDEX(交易編號檔!B:B,MATCH(A67,交易編號檔!C:C,0))</f>
        <v>240</v>
      </c>
      <c r="G67" s="5">
        <f>COUNTIF(交易編號檔!C:C,A67)</f>
        <v>6</v>
      </c>
      <c r="H67" s="10">
        <f>AVERAGEIF(交易編號檔!C:C,A67,交易編號檔!D:D)</f>
        <v>4075.3333333333335</v>
      </c>
      <c r="I67" s="5">
        <f>MAX(INT((200-F67)/20)+1,0)</f>
        <v>0</v>
      </c>
      <c r="J67" s="5">
        <f>MIN(ROUND(G67/2,0),40)</f>
        <v>3</v>
      </c>
      <c r="K67" s="5">
        <f>MIN(ROUND(H67/160,0),50)</f>
        <v>25</v>
      </c>
      <c r="L67" s="5">
        <f>SUM(I67:K67)</f>
        <v>28</v>
      </c>
      <c r="M67" s="1">
        <f>RANK(L67,L:L,0)</f>
        <v>66</v>
      </c>
      <c r="Q67" s="5">
        <v>338</v>
      </c>
      <c r="R67" s="61">
        <f>_xlfn.IFNA(DATE(2007,1,1)-INDEX(交易編號檔!G:G,MATCH($Q67,交易編號檔!H:H,0)),"")</f>
        <v>171</v>
      </c>
      <c r="S67" s="1">
        <f>COUNTIF(交易編號檔!H:H,$Q67)</f>
        <v>2</v>
      </c>
      <c r="T67" s="1">
        <f>AVERAGEIF(交易編號檔!H:H,A67,交易編號檔!I:I)</f>
        <v>9985</v>
      </c>
      <c r="U67" s="5">
        <f>MAX(INT((100-R67)/10)+1,0)</f>
        <v>0</v>
      </c>
      <c r="V67" s="5">
        <f>MIN(ROUND(S67,0),40)</f>
        <v>2</v>
      </c>
      <c r="W67" s="5">
        <f>MIN(ROUND(T67/160,0),50)</f>
        <v>50</v>
      </c>
      <c r="X67" s="1">
        <f>SUM(U67:W67)</f>
        <v>52</v>
      </c>
      <c r="Y67" s="63">
        <f t="shared" ref="Y67:Y130" si="2">_xlfn.IFNA(RANK(X67,X:X,0),"")</f>
        <v>14</v>
      </c>
      <c r="Z67" s="61">
        <f>_xlfn.IFNA(DATE(2008,1,1)-INDEX(交易編號檔!M:M,MATCH($Q67,交易編號檔!N:N,0)),"")</f>
        <v>240</v>
      </c>
      <c r="AA67" s="1">
        <f>COUNTIF(交易編號檔!N:N,$Q67)</f>
        <v>4</v>
      </c>
      <c r="AB67" s="1">
        <f>AVERAGEIF(交易編號檔!N:N,A67,交易編號檔!O:O)</f>
        <v>1120.5</v>
      </c>
      <c r="AC67" s="5">
        <f>MAX(INT((100-Z67)/10)+1,0)</f>
        <v>0</v>
      </c>
      <c r="AD67" s="5">
        <f>MIN(ROUND(AA67,0),40)</f>
        <v>4</v>
      </c>
      <c r="AE67" s="5">
        <f>MIN(ROUND(AB67/160,0),50)</f>
        <v>7</v>
      </c>
      <c r="AF67" s="1">
        <f>SUM(AC67:AE67)</f>
        <v>11</v>
      </c>
      <c r="AG67" s="63">
        <f t="shared" ref="AG67:AG130" si="3">_xlfn.IFNA(RANK(AF67,AF:AF,0),"")</f>
        <v>123</v>
      </c>
      <c r="AI67" s="5">
        <v>4981</v>
      </c>
      <c r="AJ67" s="63">
        <v>53</v>
      </c>
      <c r="AK67" s="63">
        <v>57</v>
      </c>
    </row>
    <row r="68" spans="1:37">
      <c r="A68" s="5">
        <v>7794</v>
      </c>
      <c r="B68" s="5" t="s">
        <v>6</v>
      </c>
      <c r="C68" s="5">
        <v>24</v>
      </c>
      <c r="D68" s="5">
        <v>241</v>
      </c>
      <c r="E68" s="5" t="s">
        <v>5</v>
      </c>
      <c r="F68" s="8">
        <f>DATE(2008,1,1)-INDEX(交易編號檔!B:B,MATCH(A68,交易編號檔!C:C,0))</f>
        <v>45</v>
      </c>
      <c r="G68" s="5">
        <f>COUNTIF(交易編號檔!C:C,A68)</f>
        <v>2</v>
      </c>
      <c r="H68" s="10">
        <f>AVERAGEIF(交易編號檔!C:C,A68,交易編號檔!D:D)</f>
        <v>3039.5</v>
      </c>
      <c r="I68" s="5">
        <f>MAX(INT((200-F68)/20)+1,0)</f>
        <v>8</v>
      </c>
      <c r="J68" s="5">
        <f>MIN(ROUND(G68/2,0),40)</f>
        <v>1</v>
      </c>
      <c r="K68" s="5">
        <f>MIN(ROUND(H68/160,0),50)</f>
        <v>19</v>
      </c>
      <c r="L68" s="5">
        <f>SUM(I68:K68)</f>
        <v>28</v>
      </c>
      <c r="M68" s="1">
        <f>RANK(L68,L:L,0)</f>
        <v>66</v>
      </c>
      <c r="R68" s="61"/>
      <c r="U68" s="5"/>
      <c r="V68" s="5"/>
      <c r="W68" s="5"/>
      <c r="Y68" s="63" t="str">
        <f t="shared" si="2"/>
        <v/>
      </c>
      <c r="Z68" s="61"/>
      <c r="AC68" s="5"/>
      <c r="AD68" s="5"/>
      <c r="AE68" s="5"/>
      <c r="AG68" s="63" t="str">
        <f t="shared" si="3"/>
        <v/>
      </c>
      <c r="AI68" s="5">
        <v>921</v>
      </c>
      <c r="AJ68" s="63">
        <v>45</v>
      </c>
      <c r="AK68" s="63">
        <v>83</v>
      </c>
    </row>
    <row r="69" spans="1:37">
      <c r="A69" s="5">
        <v>4866</v>
      </c>
      <c r="B69" s="5" t="s">
        <v>4</v>
      </c>
      <c r="C69" s="5">
        <v>47</v>
      </c>
      <c r="D69" s="5">
        <v>320</v>
      </c>
      <c r="E69" s="5" t="s">
        <v>5</v>
      </c>
      <c r="F69" s="8">
        <f>DATE(2008,1,1)-INDEX(交易編號檔!B:B,MATCH(A69,交易編號檔!C:C,0))</f>
        <v>32</v>
      </c>
      <c r="G69" s="5">
        <f>COUNTIF(交易編號檔!C:C,A69)</f>
        <v>4</v>
      </c>
      <c r="H69" s="10">
        <f>AVERAGEIF(交易編號檔!C:C,A69,交易編號檔!D:D)</f>
        <v>2719.75</v>
      </c>
      <c r="I69" s="5">
        <f>MAX(INT((200-F69)/20)+1,0)</f>
        <v>9</v>
      </c>
      <c r="J69" s="5">
        <f>MIN(ROUND(G69/2,0),40)</f>
        <v>2</v>
      </c>
      <c r="K69" s="5">
        <f>MIN(ROUND(H69/160,0),50)</f>
        <v>17</v>
      </c>
      <c r="L69" s="5">
        <f>SUM(I69:K69)</f>
        <v>28</v>
      </c>
      <c r="M69" s="1">
        <f>RANK(L69,L:L,0)</f>
        <v>66</v>
      </c>
      <c r="Q69" s="5">
        <v>4866</v>
      </c>
      <c r="R69" s="61">
        <f>_xlfn.IFNA(DATE(2007,1,1)-INDEX(交易編號檔!G:G,MATCH($Q69,交易編號檔!H:H,0)),"")</f>
        <v>176</v>
      </c>
      <c r="S69" s="1">
        <f>COUNTIF(交易編號檔!H:H,$Q69)</f>
        <v>1</v>
      </c>
      <c r="T69" s="1">
        <f>AVERAGEIF(交易編號檔!H:H,A69,交易編號檔!I:I)</f>
        <v>400</v>
      </c>
      <c r="U69" s="5">
        <f>MAX(INT((100-R69)/10)+1,0)</f>
        <v>0</v>
      </c>
      <c r="V69" s="5">
        <f>MIN(ROUND(S69,0),40)</f>
        <v>1</v>
      </c>
      <c r="W69" s="5">
        <f>MIN(ROUND(T69/160,0),50)</f>
        <v>3</v>
      </c>
      <c r="X69" s="1">
        <f>SUM(U69:W69)</f>
        <v>4</v>
      </c>
      <c r="Y69" s="63">
        <f t="shared" si="2"/>
        <v>125</v>
      </c>
      <c r="Z69" s="61">
        <f>_xlfn.IFNA(DATE(2008,1,1)-INDEX(交易編號檔!M:M,MATCH($Q69,交易編號檔!N:N,0)),"")</f>
        <v>32</v>
      </c>
      <c r="AA69" s="1">
        <f>COUNTIF(交易編號檔!N:N,$Q69)</f>
        <v>3</v>
      </c>
      <c r="AB69" s="1">
        <f>AVERAGEIF(交易編號檔!N:N,A69,交易編號檔!O:O)</f>
        <v>3493</v>
      </c>
      <c r="AC69" s="5">
        <f>MAX(INT((100-Z69)/10)+1,0)</f>
        <v>7</v>
      </c>
      <c r="AD69" s="5">
        <f>MIN(ROUND(AA69,0),40)</f>
        <v>3</v>
      </c>
      <c r="AE69" s="5">
        <f>MIN(ROUND(AB69/160,0),50)</f>
        <v>22</v>
      </c>
      <c r="AF69" s="1">
        <f>SUM(AC69:AE69)</f>
        <v>32</v>
      </c>
      <c r="AG69" s="63">
        <f t="shared" si="3"/>
        <v>32</v>
      </c>
      <c r="AI69" s="5">
        <v>1286</v>
      </c>
      <c r="AJ69" s="63">
        <v>116</v>
      </c>
      <c r="AK69" s="63">
        <v>37</v>
      </c>
    </row>
    <row r="70" spans="1:37">
      <c r="A70" s="5">
        <v>4126</v>
      </c>
      <c r="B70" s="5" t="s">
        <v>6</v>
      </c>
      <c r="C70" s="5">
        <v>19</v>
      </c>
      <c r="D70" s="5">
        <v>726</v>
      </c>
      <c r="E70" s="5" t="s">
        <v>7</v>
      </c>
      <c r="F70" s="8">
        <f>DATE(2008,1,1)-INDEX(交易編號檔!B:B,MATCH(A70,交易編號檔!C:C,0))</f>
        <v>43</v>
      </c>
      <c r="G70" s="5">
        <f>COUNTIF(交易編號檔!C:C,A70)</f>
        <v>7</v>
      </c>
      <c r="H70" s="10">
        <f>AVERAGEIF(交易編號檔!C:C,A70,交易編號檔!D:D)</f>
        <v>2610.8571428571427</v>
      </c>
      <c r="I70" s="5">
        <f>MAX(INT((200-F70)/20)+1,0)</f>
        <v>8</v>
      </c>
      <c r="J70" s="5">
        <f>MIN(ROUND(G70/2,0),40)</f>
        <v>4</v>
      </c>
      <c r="K70" s="5">
        <f>MIN(ROUND(H70/160,0),50)</f>
        <v>16</v>
      </c>
      <c r="L70" s="5">
        <f>SUM(I70:K70)</f>
        <v>28</v>
      </c>
      <c r="M70" s="1">
        <f>RANK(L70,L:L,0)</f>
        <v>66</v>
      </c>
      <c r="Q70" s="5">
        <v>4126</v>
      </c>
      <c r="R70" s="61">
        <f>_xlfn.IFNA(DATE(2007,1,1)-INDEX(交易編號檔!G:G,MATCH($Q70,交易編號檔!H:H,0)),"")</f>
        <v>78</v>
      </c>
      <c r="S70" s="1">
        <f>COUNTIF(交易編號檔!H:H,$Q70)</f>
        <v>3</v>
      </c>
      <c r="T70" s="1">
        <f>AVERAGEIF(交易編號檔!H:H,A70,交易編號檔!I:I)</f>
        <v>5079.666666666667</v>
      </c>
      <c r="U70" s="5">
        <f>MAX(INT((100-R70)/10)+1,0)</f>
        <v>3</v>
      </c>
      <c r="V70" s="5">
        <f>MIN(ROUND(S70,0),40)</f>
        <v>3</v>
      </c>
      <c r="W70" s="5">
        <f>MIN(ROUND(T70/160,0),50)</f>
        <v>32</v>
      </c>
      <c r="X70" s="1">
        <f>SUM(U70:W70)</f>
        <v>38</v>
      </c>
      <c r="Y70" s="63">
        <f t="shared" si="2"/>
        <v>32</v>
      </c>
      <c r="Z70" s="61">
        <f>_xlfn.IFNA(DATE(2008,1,1)-INDEX(交易編號檔!M:M,MATCH($Q70,交易編號檔!N:N,0)),"")</f>
        <v>43</v>
      </c>
      <c r="AA70" s="1">
        <f>COUNTIF(交易編號檔!N:N,$Q70)</f>
        <v>4</v>
      </c>
      <c r="AB70" s="1">
        <f>AVERAGEIF(交易編號檔!N:N,A70,交易編號檔!O:O)</f>
        <v>759.25</v>
      </c>
      <c r="AC70" s="5">
        <f>MAX(INT((100-Z70)/10)+1,0)</f>
        <v>6</v>
      </c>
      <c r="AD70" s="5">
        <f>MIN(ROUND(AA70,0),40)</f>
        <v>4</v>
      </c>
      <c r="AE70" s="5">
        <f>MIN(ROUND(AB70/160,0),50)</f>
        <v>5</v>
      </c>
      <c r="AF70" s="1">
        <f>SUM(AC70:AE70)</f>
        <v>15</v>
      </c>
      <c r="AG70" s="63">
        <f t="shared" si="3"/>
        <v>107</v>
      </c>
      <c r="AI70" s="5">
        <v>3827</v>
      </c>
      <c r="AJ70" s="63">
        <v>99</v>
      </c>
      <c r="AK70" s="63">
        <v>37</v>
      </c>
    </row>
    <row r="71" spans="1:37">
      <c r="A71" s="5">
        <v>3567</v>
      </c>
      <c r="B71" s="5" t="s">
        <v>6</v>
      </c>
      <c r="C71" s="5">
        <v>39</v>
      </c>
      <c r="D71" s="5">
        <v>241</v>
      </c>
      <c r="E71" s="5" t="s">
        <v>5</v>
      </c>
      <c r="F71" s="8">
        <f>DATE(2008,1,1)-INDEX(交易編號檔!B:B,MATCH(A71,交易編號檔!C:C,0))</f>
        <v>43</v>
      </c>
      <c r="G71" s="5">
        <f>COUNTIF(交易編號檔!C:C,A71)</f>
        <v>16</v>
      </c>
      <c r="H71" s="10">
        <f>AVERAGEIF(交易編號檔!C:C,A71,交易編號檔!D:D)</f>
        <v>1877.1875</v>
      </c>
      <c r="I71" s="5">
        <f>MAX(INT((200-F71)/20)+1,0)</f>
        <v>8</v>
      </c>
      <c r="J71" s="5">
        <f>MIN(ROUND(G71/2,0),40)</f>
        <v>8</v>
      </c>
      <c r="K71" s="5">
        <f>MIN(ROUND(H71/160,0),50)</f>
        <v>12</v>
      </c>
      <c r="L71" s="5">
        <f>SUM(I71:K71)</f>
        <v>28</v>
      </c>
      <c r="M71" s="1">
        <f>RANK(L71,L:L,0)</f>
        <v>66</v>
      </c>
      <c r="Q71" s="5">
        <v>3567</v>
      </c>
      <c r="R71" s="61">
        <f>_xlfn.IFNA(DATE(2007,1,1)-INDEX(交易編號檔!G:G,MATCH($Q71,交易編號檔!H:H,0)),"")</f>
        <v>143</v>
      </c>
      <c r="S71" s="1">
        <f>COUNTIF(交易編號檔!H:H,$Q71)</f>
        <v>5</v>
      </c>
      <c r="T71" s="1">
        <f>AVERAGEIF(交易編號檔!H:H,A71,交易編號檔!I:I)</f>
        <v>4675</v>
      </c>
      <c r="U71" s="5">
        <f>MAX(INT((100-R71)/10)+1,0)</f>
        <v>0</v>
      </c>
      <c r="V71" s="5">
        <f>MIN(ROUND(S71,0),40)</f>
        <v>5</v>
      </c>
      <c r="W71" s="5">
        <f>MIN(ROUND(T71/160,0),50)</f>
        <v>29</v>
      </c>
      <c r="X71" s="1">
        <f>SUM(U71:W71)</f>
        <v>34</v>
      </c>
      <c r="Y71" s="63">
        <f t="shared" si="2"/>
        <v>37</v>
      </c>
      <c r="Z71" s="61">
        <f>_xlfn.IFNA(DATE(2008,1,1)-INDEX(交易編號檔!M:M,MATCH($Q71,交易編號檔!N:N,0)),"")</f>
        <v>43</v>
      </c>
      <c r="AA71" s="1">
        <f>COUNTIF(交易編號檔!N:N,$Q71)</f>
        <v>11</v>
      </c>
      <c r="AB71" s="1">
        <f>AVERAGEIF(交易編號檔!N:N,A71,交易編號檔!O:O)</f>
        <v>605.4545454545455</v>
      </c>
      <c r="AC71" s="5">
        <f>MAX(INT((100-Z71)/10)+1,0)</f>
        <v>6</v>
      </c>
      <c r="AD71" s="5">
        <f>MIN(ROUND(AA71,0),40)</f>
        <v>11</v>
      </c>
      <c r="AE71" s="5">
        <f>MIN(ROUND(AB71/160,0),50)</f>
        <v>4</v>
      </c>
      <c r="AF71" s="1">
        <f>SUM(AC71:AE71)</f>
        <v>21</v>
      </c>
      <c r="AG71" s="63">
        <f t="shared" si="3"/>
        <v>69</v>
      </c>
      <c r="AI71" s="5">
        <v>4163</v>
      </c>
      <c r="AJ71" s="63">
        <v>70</v>
      </c>
      <c r="AK71" s="63">
        <v>57</v>
      </c>
    </row>
    <row r="72" spans="1:37">
      <c r="A72" s="5">
        <v>3056</v>
      </c>
      <c r="B72" s="5" t="s">
        <v>4</v>
      </c>
      <c r="C72" s="5">
        <v>49</v>
      </c>
      <c r="D72" s="5">
        <v>247</v>
      </c>
      <c r="E72" s="5" t="s">
        <v>5</v>
      </c>
      <c r="F72" s="8">
        <f>DATE(2008,1,1)-INDEX(交易編號檔!B:B,MATCH(A72,交易編號檔!C:C,0))</f>
        <v>256</v>
      </c>
      <c r="G72" s="5">
        <f>COUNTIF(交易編號檔!C:C,A72)</f>
        <v>3</v>
      </c>
      <c r="H72" s="10">
        <f>AVERAGEIF(交易編號檔!C:C,A72,交易編號檔!D:D)</f>
        <v>4107.666666666667</v>
      </c>
      <c r="I72" s="5">
        <f>MAX(INT((200-F72)/20)+1,0)</f>
        <v>0</v>
      </c>
      <c r="J72" s="5">
        <f>MIN(ROUND(G72/2,0),40)</f>
        <v>2</v>
      </c>
      <c r="K72" s="5">
        <f>MIN(ROUND(H72/160,0),50)</f>
        <v>26</v>
      </c>
      <c r="L72" s="5">
        <f>SUM(I72:K72)</f>
        <v>28</v>
      </c>
      <c r="M72" s="1">
        <f>RANK(L72,L:L,0)</f>
        <v>66</v>
      </c>
      <c r="R72" s="61"/>
      <c r="U72" s="5"/>
      <c r="V72" s="5"/>
      <c r="W72" s="5"/>
      <c r="Y72" s="63" t="str">
        <f t="shared" si="2"/>
        <v/>
      </c>
      <c r="Z72" s="61"/>
      <c r="AC72" s="5"/>
      <c r="AD72" s="5"/>
      <c r="AE72" s="5"/>
      <c r="AG72" s="63" t="str">
        <f t="shared" si="3"/>
        <v/>
      </c>
      <c r="AI72" s="5">
        <v>1677</v>
      </c>
      <c r="AJ72" s="63">
        <v>67</v>
      </c>
      <c r="AK72" s="63">
        <v>63</v>
      </c>
    </row>
    <row r="73" spans="1:37">
      <c r="A73" s="5">
        <v>2549</v>
      </c>
      <c r="B73" s="5" t="s">
        <v>4</v>
      </c>
      <c r="C73" s="5">
        <v>29</v>
      </c>
      <c r="D73" s="5">
        <v>251</v>
      </c>
      <c r="E73" s="5" t="s">
        <v>5</v>
      </c>
      <c r="F73" s="8">
        <f>DATE(2008,1,1)-INDEX(交易編號檔!B:B,MATCH(A73,交易編號檔!C:C,0))</f>
        <v>140</v>
      </c>
      <c r="G73" s="5">
        <f>COUNTIF(交易編號檔!C:C,A73)</f>
        <v>7</v>
      </c>
      <c r="H73" s="10">
        <f>AVERAGEIF(交易編號檔!C:C,A73,交易編號檔!D:D)</f>
        <v>3121.1428571428573</v>
      </c>
      <c r="I73" s="5">
        <f>MAX(INT((200-F73)/20)+1,0)</f>
        <v>4</v>
      </c>
      <c r="J73" s="5">
        <f>MIN(ROUND(G73/2,0),40)</f>
        <v>4</v>
      </c>
      <c r="K73" s="5">
        <f>MIN(ROUND(H73/160,0),50)</f>
        <v>20</v>
      </c>
      <c r="L73" s="5">
        <f>SUM(I73:K73)</f>
        <v>28</v>
      </c>
      <c r="M73" s="1">
        <f>RANK(L73,L:L,0)</f>
        <v>66</v>
      </c>
      <c r="Q73" s="5">
        <v>2549</v>
      </c>
      <c r="R73" s="61">
        <f>_xlfn.IFNA(DATE(2007,1,1)-INDEX(交易編號檔!G:G,MATCH($Q73,交易編號檔!H:H,0)),"")</f>
        <v>42</v>
      </c>
      <c r="S73" s="1">
        <f>COUNTIF(交易編號檔!H:H,$Q73)</f>
        <v>4</v>
      </c>
      <c r="T73" s="1">
        <f>AVERAGEIF(交易編號檔!H:H,A73,交易編號檔!I:I)</f>
        <v>3675.5</v>
      </c>
      <c r="U73" s="5">
        <f>MAX(INT((100-R73)/10)+1,0)</f>
        <v>6</v>
      </c>
      <c r="V73" s="5">
        <f>MIN(ROUND(S73,0),40)</f>
        <v>4</v>
      </c>
      <c r="W73" s="5">
        <f>MIN(ROUND(T73/160,0),50)</f>
        <v>23</v>
      </c>
      <c r="X73" s="1">
        <f>SUM(U73:W73)</f>
        <v>33</v>
      </c>
      <c r="Y73" s="63">
        <f t="shared" si="2"/>
        <v>38</v>
      </c>
      <c r="Z73" s="61">
        <f>_xlfn.IFNA(DATE(2008,1,1)-INDEX(交易編號檔!M:M,MATCH($Q73,交易編號檔!N:N,0)),"")</f>
        <v>140</v>
      </c>
      <c r="AA73" s="1">
        <f>COUNTIF(交易編號檔!N:N,$Q73)</f>
        <v>3</v>
      </c>
      <c r="AB73" s="1">
        <f>AVERAGEIF(交易編號檔!N:N,A73,交易編號檔!O:O)</f>
        <v>2382</v>
      </c>
      <c r="AC73" s="5">
        <f>MAX(INT((100-Z73)/10)+1,0)</f>
        <v>0</v>
      </c>
      <c r="AD73" s="5">
        <f>MIN(ROUND(AA73,0),40)</f>
        <v>3</v>
      </c>
      <c r="AE73" s="5">
        <f>MIN(ROUND(AB73/160,0),50)</f>
        <v>15</v>
      </c>
      <c r="AF73" s="1">
        <f>SUM(AC73:AE73)</f>
        <v>18</v>
      </c>
      <c r="AG73" s="63">
        <f t="shared" si="3"/>
        <v>83</v>
      </c>
      <c r="AI73" s="5">
        <v>923</v>
      </c>
      <c r="AJ73" s="63">
        <v>65</v>
      </c>
      <c r="AK73" s="63">
        <v>69</v>
      </c>
    </row>
    <row r="74" spans="1:37">
      <c r="A74" s="5">
        <v>7735</v>
      </c>
      <c r="B74" s="5" t="s">
        <v>4</v>
      </c>
      <c r="C74" s="5">
        <v>68</v>
      </c>
      <c r="D74" s="5">
        <v>103</v>
      </c>
      <c r="E74" s="5" t="s">
        <v>5</v>
      </c>
      <c r="F74" s="8">
        <f>DATE(2008,1,1)-INDEX(交易編號檔!B:B,MATCH(A74,交易編號檔!C:C,0))</f>
        <v>101</v>
      </c>
      <c r="G74" s="5">
        <f>COUNTIF(交易編號檔!C:C,A74)</f>
        <v>2</v>
      </c>
      <c r="H74" s="10">
        <f>AVERAGEIF(交易編號檔!C:C,A74,交易編號檔!D:D)</f>
        <v>3394.5</v>
      </c>
      <c r="I74" s="5">
        <f>MAX(INT((200-F74)/20)+1,0)</f>
        <v>5</v>
      </c>
      <c r="J74" s="5">
        <f>MIN(ROUND(G74/2,0),40)</f>
        <v>1</v>
      </c>
      <c r="K74" s="5">
        <f>MIN(ROUND(H74/160,0),50)</f>
        <v>21</v>
      </c>
      <c r="L74" s="5">
        <f>SUM(I74:K74)</f>
        <v>27</v>
      </c>
      <c r="M74" s="1">
        <f>RANK(L74,L:L,0)</f>
        <v>73</v>
      </c>
      <c r="R74" s="61"/>
      <c r="U74" s="5"/>
      <c r="V74" s="5"/>
      <c r="W74" s="5"/>
      <c r="Y74" s="63" t="str">
        <f t="shared" si="2"/>
        <v/>
      </c>
      <c r="Z74" s="61"/>
      <c r="AC74" s="5"/>
      <c r="AD74" s="5"/>
      <c r="AE74" s="5"/>
      <c r="AG74" s="63" t="str">
        <f t="shared" si="3"/>
        <v/>
      </c>
      <c r="AI74" s="5">
        <v>5649</v>
      </c>
      <c r="AJ74" s="63">
        <v>65</v>
      </c>
      <c r="AK74" s="63">
        <v>47</v>
      </c>
    </row>
    <row r="75" spans="1:37">
      <c r="A75" s="5">
        <v>646</v>
      </c>
      <c r="B75" s="5" t="s">
        <v>4</v>
      </c>
      <c r="C75" s="5">
        <v>50</v>
      </c>
      <c r="D75" s="5">
        <v>421</v>
      </c>
      <c r="E75" s="5" t="s">
        <v>8</v>
      </c>
      <c r="F75" s="8">
        <f>DATE(2008,1,1)-INDEX(交易編號檔!B:B,MATCH(A75,交易編號檔!C:C,0))</f>
        <v>4</v>
      </c>
      <c r="G75" s="5">
        <f>COUNTIF(交易編號檔!C:C,A75)</f>
        <v>3</v>
      </c>
      <c r="H75" s="10">
        <f>AVERAGEIF(交易編號檔!C:C,A75,交易編號檔!D:D)</f>
        <v>2445.3333333333335</v>
      </c>
      <c r="I75" s="5">
        <f>MAX(INT((200-F75)/20)+1,0)</f>
        <v>10</v>
      </c>
      <c r="J75" s="5">
        <f>MIN(ROUND(G75/2,0),40)</f>
        <v>2</v>
      </c>
      <c r="K75" s="5">
        <f>MIN(ROUND(H75/160,0),50)</f>
        <v>15</v>
      </c>
      <c r="L75" s="5">
        <f>SUM(I75:K75)</f>
        <v>27</v>
      </c>
      <c r="M75" s="1">
        <f>RANK(L75,L:L,0)</f>
        <v>73</v>
      </c>
      <c r="R75" s="61"/>
      <c r="U75" s="5"/>
      <c r="V75" s="5"/>
      <c r="W75" s="5"/>
      <c r="Y75" s="63" t="str">
        <f t="shared" si="2"/>
        <v/>
      </c>
      <c r="Z75" s="61"/>
      <c r="AC75" s="5"/>
      <c r="AD75" s="5"/>
      <c r="AE75" s="5"/>
      <c r="AG75" s="63" t="str">
        <f t="shared" si="3"/>
        <v/>
      </c>
      <c r="AI75" s="5">
        <v>3794</v>
      </c>
      <c r="AJ75" s="63">
        <v>75</v>
      </c>
      <c r="AK75" s="63">
        <v>83</v>
      </c>
    </row>
    <row r="76" spans="1:37">
      <c r="A76" s="5">
        <v>7540</v>
      </c>
      <c r="B76" s="5" t="s">
        <v>6</v>
      </c>
      <c r="C76" s="5">
        <v>29</v>
      </c>
      <c r="D76" s="5">
        <v>106</v>
      </c>
      <c r="E76" s="5" t="s">
        <v>5</v>
      </c>
      <c r="F76" s="8">
        <f>DATE(2008,1,1)-INDEX(交易編號檔!B:B,MATCH(A76,交易編號檔!C:C,0))</f>
        <v>155</v>
      </c>
      <c r="G76" s="5">
        <f>COUNTIF(交易編號檔!C:C,A76)</f>
        <v>1</v>
      </c>
      <c r="H76" s="10">
        <f>AVERAGEIF(交易編號檔!C:C,A76,交易編號檔!D:D)</f>
        <v>3721</v>
      </c>
      <c r="I76" s="5">
        <f>MAX(INT((200-F76)/20)+1,0)</f>
        <v>3</v>
      </c>
      <c r="J76" s="5">
        <f>MIN(ROUND(G76/2,0),40)</f>
        <v>1</v>
      </c>
      <c r="K76" s="5">
        <f>MIN(ROUND(H76/160,0),50)</f>
        <v>23</v>
      </c>
      <c r="L76" s="5">
        <f>SUM(I76:K76)</f>
        <v>27</v>
      </c>
      <c r="M76" s="1">
        <f>RANK(L76,L:L,0)</f>
        <v>73</v>
      </c>
      <c r="R76" s="61"/>
      <c r="U76" s="5"/>
      <c r="V76" s="5"/>
      <c r="W76" s="5"/>
      <c r="Y76" s="63" t="str">
        <f t="shared" si="2"/>
        <v/>
      </c>
      <c r="Z76" s="61"/>
      <c r="AC76" s="5"/>
      <c r="AD76" s="5"/>
      <c r="AE76" s="5"/>
      <c r="AG76" s="63" t="str">
        <f t="shared" si="3"/>
        <v/>
      </c>
      <c r="AI76" s="5">
        <v>2814</v>
      </c>
      <c r="AJ76" s="63">
        <v>50</v>
      </c>
      <c r="AK76" s="63">
        <v>90</v>
      </c>
    </row>
    <row r="77" spans="1:37">
      <c r="A77" s="5">
        <v>5899</v>
      </c>
      <c r="B77" s="5" t="s">
        <v>4</v>
      </c>
      <c r="C77" s="5">
        <v>53</v>
      </c>
      <c r="D77" s="5">
        <v>106</v>
      </c>
      <c r="E77" s="5" t="s">
        <v>5</v>
      </c>
      <c r="F77" s="8">
        <f>DATE(2008,1,1)-INDEX(交易編號檔!B:B,MATCH(A77,交易編號檔!C:C,0))</f>
        <v>23</v>
      </c>
      <c r="G77" s="5">
        <f>COUNTIF(交易編號檔!C:C,A77)</f>
        <v>3</v>
      </c>
      <c r="H77" s="10">
        <f>AVERAGEIF(交易編號檔!C:C,A77,交易編號檔!D:D)</f>
        <v>2592.6666666666665</v>
      </c>
      <c r="I77" s="5">
        <f>MAX(INT((200-F77)/20)+1,0)</f>
        <v>9</v>
      </c>
      <c r="J77" s="5">
        <f>MIN(ROUND(G77/2,0),40)</f>
        <v>2</v>
      </c>
      <c r="K77" s="5">
        <f>MIN(ROUND(H77/160,0),50)</f>
        <v>16</v>
      </c>
      <c r="L77" s="5">
        <f>SUM(I77:K77)</f>
        <v>27</v>
      </c>
      <c r="M77" s="1">
        <f>RANK(L77,L:L,0)</f>
        <v>73</v>
      </c>
      <c r="R77" s="61"/>
      <c r="U77" s="5"/>
      <c r="V77" s="5"/>
      <c r="W77" s="5"/>
      <c r="Y77" s="63" t="str">
        <f t="shared" si="2"/>
        <v/>
      </c>
      <c r="Z77" s="61"/>
      <c r="AC77" s="5"/>
      <c r="AD77" s="5"/>
      <c r="AE77" s="5"/>
      <c r="AG77" s="63" t="str">
        <f t="shared" si="3"/>
        <v/>
      </c>
      <c r="AI77" s="5">
        <v>4842</v>
      </c>
      <c r="AJ77" s="63">
        <v>45</v>
      </c>
      <c r="AK77" s="63">
        <v>71</v>
      </c>
    </row>
    <row r="78" spans="1:37">
      <c r="A78" s="5">
        <v>6449</v>
      </c>
      <c r="B78" s="5" t="s">
        <v>6</v>
      </c>
      <c r="C78" s="5">
        <v>40</v>
      </c>
      <c r="D78" s="5">
        <v>811</v>
      </c>
      <c r="E78" s="5" t="s">
        <v>7</v>
      </c>
      <c r="F78" s="8">
        <f>DATE(2008,1,1)-INDEX(交易編號檔!B:B,MATCH(A78,交易編號檔!C:C,0))</f>
        <v>118</v>
      </c>
      <c r="G78" s="5">
        <f>COUNTIF(交易編號檔!C:C,A78)</f>
        <v>3</v>
      </c>
      <c r="H78" s="10">
        <f>AVERAGEIF(交易編號檔!C:C,A78,交易編號檔!D:D)</f>
        <v>3172.3333333333335</v>
      </c>
      <c r="I78" s="5">
        <f>MAX(INT((200-F78)/20)+1,0)</f>
        <v>5</v>
      </c>
      <c r="J78" s="5">
        <f>MIN(ROUND(G78/2,0),40)</f>
        <v>2</v>
      </c>
      <c r="K78" s="5">
        <f>MIN(ROUND(H78/160,0),50)</f>
        <v>20</v>
      </c>
      <c r="L78" s="5">
        <f>SUM(I78:K78)</f>
        <v>27</v>
      </c>
      <c r="M78" s="1">
        <f>RANK(L78,L:L,0)</f>
        <v>73</v>
      </c>
      <c r="R78" s="61"/>
      <c r="U78" s="5"/>
      <c r="V78" s="5"/>
      <c r="W78" s="5"/>
      <c r="Y78" s="63" t="str">
        <f t="shared" si="2"/>
        <v/>
      </c>
      <c r="Z78" s="61"/>
      <c r="AC78" s="5"/>
      <c r="AD78" s="5"/>
      <c r="AE78" s="5"/>
      <c r="AG78" s="63" t="str">
        <f t="shared" si="3"/>
        <v/>
      </c>
      <c r="AI78" s="5">
        <v>139</v>
      </c>
      <c r="AJ78" s="63">
        <v>41</v>
      </c>
      <c r="AK78" s="63">
        <v>112</v>
      </c>
    </row>
    <row r="79" spans="1:37">
      <c r="A79" s="5">
        <v>6000</v>
      </c>
      <c r="B79" s="5" t="s">
        <v>6</v>
      </c>
      <c r="C79" s="5">
        <v>38</v>
      </c>
      <c r="D79" s="5">
        <v>110</v>
      </c>
      <c r="E79" s="5" t="s">
        <v>5</v>
      </c>
      <c r="F79" s="8">
        <f>DATE(2008,1,1)-INDEX(交易編號檔!B:B,MATCH(A79,交易編號檔!C:C,0))</f>
        <v>13</v>
      </c>
      <c r="G79" s="5">
        <f>COUNTIF(交易編號檔!C:C,A79)</f>
        <v>6</v>
      </c>
      <c r="H79" s="10">
        <f>AVERAGEIF(交易編號檔!C:C,A79,交易編號檔!D:D)</f>
        <v>2158.3333333333335</v>
      </c>
      <c r="I79" s="5">
        <f>MAX(INT((200-F79)/20)+1,0)</f>
        <v>10</v>
      </c>
      <c r="J79" s="5">
        <f>MIN(ROUND(G79/2,0),40)</f>
        <v>3</v>
      </c>
      <c r="K79" s="5">
        <f>MIN(ROUND(H79/160,0),50)</f>
        <v>13</v>
      </c>
      <c r="L79" s="5">
        <f>SUM(I79:K79)</f>
        <v>26</v>
      </c>
      <c r="M79" s="1">
        <f>RANK(L79,L:L,0)</f>
        <v>78</v>
      </c>
      <c r="R79" s="61"/>
      <c r="U79" s="5"/>
      <c r="V79" s="5"/>
      <c r="W79" s="5"/>
      <c r="Y79" s="63" t="str">
        <f t="shared" si="2"/>
        <v/>
      </c>
      <c r="Z79" s="61"/>
      <c r="AC79" s="5"/>
      <c r="AD79" s="5"/>
      <c r="AE79" s="5"/>
      <c r="AG79" s="63" t="str">
        <f t="shared" si="3"/>
        <v/>
      </c>
      <c r="AI79" s="5">
        <v>915</v>
      </c>
      <c r="AJ79" s="63">
        <v>75</v>
      </c>
      <c r="AK79" s="63">
        <v>35</v>
      </c>
    </row>
    <row r="80" spans="1:37">
      <c r="A80" s="5">
        <v>3292</v>
      </c>
      <c r="B80" s="5" t="s">
        <v>6</v>
      </c>
      <c r="C80" s="5">
        <v>39</v>
      </c>
      <c r="D80" s="5">
        <v>220</v>
      </c>
      <c r="E80" s="5" t="s">
        <v>5</v>
      </c>
      <c r="F80" s="8">
        <f>DATE(2008,1,1)-INDEX(交易編號檔!B:B,MATCH(A80,交易編號檔!C:C,0))</f>
        <v>254</v>
      </c>
      <c r="G80" s="5">
        <f>COUNTIF(交易編號檔!C:C,A80)</f>
        <v>8</v>
      </c>
      <c r="H80" s="10">
        <f>AVERAGEIF(交易編號檔!C:C,A80,交易編號檔!D:D)</f>
        <v>3590</v>
      </c>
      <c r="I80" s="5">
        <f>MAX(INT((200-F80)/20)+1,0)</f>
        <v>0</v>
      </c>
      <c r="J80" s="5">
        <f>MIN(ROUND(G80/2,0),40)</f>
        <v>4</v>
      </c>
      <c r="K80" s="5">
        <f>MIN(ROUND(H80/160,0),50)</f>
        <v>22</v>
      </c>
      <c r="L80" s="5">
        <f>SUM(I80:K80)</f>
        <v>26</v>
      </c>
      <c r="M80" s="1">
        <f>RANK(L80,L:L,0)</f>
        <v>78</v>
      </c>
      <c r="Q80" s="5">
        <v>3292</v>
      </c>
      <c r="R80" s="61">
        <f>_xlfn.IFNA(DATE(2007,1,1)-INDEX(交易編號檔!G:G,MATCH($Q80,交易編號檔!H:H,0)),"")</f>
        <v>168</v>
      </c>
      <c r="S80" s="1">
        <f>COUNTIF(交易編號檔!H:H,$Q80)</f>
        <v>2</v>
      </c>
      <c r="T80" s="1">
        <f>AVERAGEIF(交易編號檔!H:H,A80,交易編號檔!I:I)</f>
        <v>753</v>
      </c>
      <c r="U80" s="5">
        <f>MAX(INT((100-R80)/10)+1,0)</f>
        <v>0</v>
      </c>
      <c r="V80" s="5">
        <f>MIN(ROUND(S80,0),40)</f>
        <v>2</v>
      </c>
      <c r="W80" s="5">
        <f>MIN(ROUND(T80/160,0),50)</f>
        <v>5</v>
      </c>
      <c r="X80" s="1">
        <f>SUM(U80:W80)</f>
        <v>7</v>
      </c>
      <c r="Y80" s="63">
        <f t="shared" si="2"/>
        <v>113</v>
      </c>
      <c r="Z80" s="61">
        <f>_xlfn.IFNA(DATE(2008,1,1)-INDEX(交易編號檔!M:M,MATCH($Q80,交易編號檔!N:N,0)),"")</f>
        <v>254</v>
      </c>
      <c r="AA80" s="1">
        <f>COUNTIF(交易編號檔!N:N,$Q80)</f>
        <v>6</v>
      </c>
      <c r="AB80" s="1">
        <f>AVERAGEIF(交易編號檔!N:N,A80,交易編號檔!O:O)</f>
        <v>4535.666666666667</v>
      </c>
      <c r="AC80" s="5">
        <f>MAX(INT((100-Z80)/10)+1,0)</f>
        <v>0</v>
      </c>
      <c r="AD80" s="5">
        <f>MIN(ROUND(AA80,0),40)</f>
        <v>6</v>
      </c>
      <c r="AE80" s="5">
        <f>MIN(ROUND(AB80/160,0),50)</f>
        <v>28</v>
      </c>
      <c r="AF80" s="1">
        <f>SUM(AC80:AE80)</f>
        <v>34</v>
      </c>
      <c r="AG80" s="63">
        <f t="shared" si="3"/>
        <v>28</v>
      </c>
      <c r="AI80" s="5">
        <v>2995</v>
      </c>
      <c r="AJ80" s="63">
        <v>33</v>
      </c>
      <c r="AK80" s="63">
        <v>125</v>
      </c>
    </row>
    <row r="81" spans="1:37">
      <c r="A81" s="5">
        <v>2501</v>
      </c>
      <c r="B81" s="5" t="s">
        <v>4</v>
      </c>
      <c r="C81" s="5">
        <v>38</v>
      </c>
      <c r="D81" s="5">
        <v>300</v>
      </c>
      <c r="E81" s="5" t="s">
        <v>5</v>
      </c>
      <c r="F81" s="8">
        <f>DATE(2008,1,1)-INDEX(交易編號檔!B:B,MATCH(A81,交易編號檔!C:C,0))</f>
        <v>6</v>
      </c>
      <c r="G81" s="5">
        <f>COUNTIF(交易編號檔!C:C,A81)</f>
        <v>12</v>
      </c>
      <c r="H81" s="10">
        <f>AVERAGEIF(交易編號檔!C:C,A81,交易編號檔!D:D)</f>
        <v>1628.1666666666667</v>
      </c>
      <c r="I81" s="5">
        <f>MAX(INT((200-F81)/20)+1,0)</f>
        <v>10</v>
      </c>
      <c r="J81" s="5">
        <f>MIN(ROUND(G81/2,0),40)</f>
        <v>6</v>
      </c>
      <c r="K81" s="5">
        <f>MIN(ROUND(H81/160,0),50)</f>
        <v>10</v>
      </c>
      <c r="L81" s="5">
        <f>SUM(I81:K81)</f>
        <v>26</v>
      </c>
      <c r="M81" s="1">
        <f>RANK(L81,L:L,0)</f>
        <v>78</v>
      </c>
      <c r="Q81" s="5">
        <v>2501</v>
      </c>
      <c r="R81" s="61">
        <f>_xlfn.IFNA(DATE(2007,1,1)-INDEX(交易編號檔!G:G,MATCH($Q81,交易編號檔!H:H,0)),"")</f>
        <v>8</v>
      </c>
      <c r="S81" s="1">
        <f>COUNTIF(交易編號檔!H:H,$Q81)</f>
        <v>3</v>
      </c>
      <c r="T81" s="1">
        <f>AVERAGEIF(交易編號檔!H:H,A81,交易編號檔!I:I)</f>
        <v>1981.3333333333333</v>
      </c>
      <c r="U81" s="5">
        <f>MAX(INT((100-R81)/10)+1,0)</f>
        <v>10</v>
      </c>
      <c r="V81" s="5">
        <f>MIN(ROUND(S81,0),40)</f>
        <v>3</v>
      </c>
      <c r="W81" s="5">
        <f>MIN(ROUND(T81/160,0),50)</f>
        <v>12</v>
      </c>
      <c r="X81" s="1">
        <f>SUM(U81:W81)</f>
        <v>25</v>
      </c>
      <c r="Y81" s="63">
        <f t="shared" si="2"/>
        <v>54</v>
      </c>
      <c r="Z81" s="61">
        <f>_xlfn.IFNA(DATE(2008,1,1)-INDEX(交易編號檔!M:M,MATCH($Q81,交易編號檔!N:N,0)),"")</f>
        <v>6</v>
      </c>
      <c r="AA81" s="1">
        <f>COUNTIF(交易編號檔!N:N,$Q81)</f>
        <v>9</v>
      </c>
      <c r="AB81" s="1">
        <f>AVERAGEIF(交易編號檔!N:N,A81,交易編號檔!O:O)</f>
        <v>1510.4444444444443</v>
      </c>
      <c r="AC81" s="5">
        <f>MAX(INT((100-Z81)/10)+1,0)</f>
        <v>10</v>
      </c>
      <c r="AD81" s="5">
        <f>MIN(ROUND(AA81,0),40)</f>
        <v>9</v>
      </c>
      <c r="AE81" s="5">
        <f>MIN(ROUND(AB81/160,0),50)</f>
        <v>9</v>
      </c>
      <c r="AF81" s="1">
        <f>SUM(AC81:AE81)</f>
        <v>28</v>
      </c>
      <c r="AG81" s="63">
        <f t="shared" si="3"/>
        <v>42</v>
      </c>
      <c r="AI81" s="5">
        <v>1679</v>
      </c>
      <c r="AJ81" s="63">
        <v>100</v>
      </c>
      <c r="AK81" s="63">
        <v>48</v>
      </c>
    </row>
    <row r="82" spans="1:37">
      <c r="A82" s="5">
        <v>7923</v>
      </c>
      <c r="B82" s="5" t="s">
        <v>6</v>
      </c>
      <c r="C82" s="5">
        <v>33</v>
      </c>
      <c r="D82" s="5">
        <v>237</v>
      </c>
      <c r="E82" s="5" t="s">
        <v>5</v>
      </c>
      <c r="F82" s="8">
        <f>DATE(2008,1,1)-INDEX(交易編號檔!B:B,MATCH(A82,交易編號檔!C:C,0))</f>
        <v>2</v>
      </c>
      <c r="G82" s="5">
        <f>COUNTIF(交易編號檔!C:C,A82)</f>
        <v>2</v>
      </c>
      <c r="H82" s="10">
        <f>AVERAGEIF(交易編號檔!C:C,A82,交易編號檔!D:D)</f>
        <v>2373.5</v>
      </c>
      <c r="I82" s="5">
        <f>MAX(INT((200-F82)/20)+1,0)</f>
        <v>10</v>
      </c>
      <c r="J82" s="5">
        <f>MIN(ROUND(G82/2,0),40)</f>
        <v>1</v>
      </c>
      <c r="K82" s="5">
        <f>MIN(ROUND(H82/160,0),50)</f>
        <v>15</v>
      </c>
      <c r="L82" s="5">
        <f>SUM(I82:K82)</f>
        <v>26</v>
      </c>
      <c r="M82" s="1">
        <f>RANK(L82,L:L,0)</f>
        <v>78</v>
      </c>
      <c r="R82" s="61"/>
      <c r="U82" s="5"/>
      <c r="V82" s="5"/>
      <c r="W82" s="5"/>
      <c r="Y82" s="63" t="str">
        <f t="shared" si="2"/>
        <v/>
      </c>
      <c r="Z82" s="61"/>
      <c r="AC82" s="5"/>
      <c r="AD82" s="5"/>
      <c r="AE82" s="5"/>
      <c r="AG82" s="63" t="str">
        <f t="shared" si="3"/>
        <v/>
      </c>
      <c r="AI82" s="5">
        <v>2224</v>
      </c>
      <c r="AJ82" s="63">
        <v>109</v>
      </c>
      <c r="AK82" s="63">
        <v>50</v>
      </c>
    </row>
    <row r="83" spans="1:37">
      <c r="A83" s="5">
        <v>8059</v>
      </c>
      <c r="B83" s="5" t="s">
        <v>4</v>
      </c>
      <c r="C83" s="5">
        <v>50</v>
      </c>
      <c r="D83" s="5">
        <v>429</v>
      </c>
      <c r="E83" s="5" t="s">
        <v>8</v>
      </c>
      <c r="F83" s="8">
        <f>DATE(2008,1,1)-INDEX(交易編號檔!B:B,MATCH(A83,交易編號檔!C:C,0))</f>
        <v>42</v>
      </c>
      <c r="G83" s="5">
        <f>COUNTIF(交易編號檔!C:C,A83)</f>
        <v>1</v>
      </c>
      <c r="H83" s="10">
        <f>AVERAGEIF(交易編號檔!C:C,A83,交易編號檔!D:D)</f>
        <v>2641</v>
      </c>
      <c r="I83" s="5">
        <f>MAX(INT((200-F83)/20)+1,0)</f>
        <v>8</v>
      </c>
      <c r="J83" s="5">
        <f>MIN(ROUND(G83/2,0),40)</f>
        <v>1</v>
      </c>
      <c r="K83" s="5">
        <f>MIN(ROUND(H83/160,0),50)</f>
        <v>17</v>
      </c>
      <c r="L83" s="5">
        <f>SUM(I83:K83)</f>
        <v>26</v>
      </c>
      <c r="M83" s="1">
        <f>RANK(L83,L:L,0)</f>
        <v>78</v>
      </c>
      <c r="R83" s="61"/>
      <c r="U83" s="5"/>
      <c r="V83" s="5"/>
      <c r="W83" s="5"/>
      <c r="Y83" s="63" t="str">
        <f t="shared" si="2"/>
        <v/>
      </c>
      <c r="Z83" s="61"/>
      <c r="AC83" s="5"/>
      <c r="AD83" s="5"/>
      <c r="AE83" s="5"/>
      <c r="AG83" s="63" t="str">
        <f t="shared" si="3"/>
        <v/>
      </c>
      <c r="AI83" s="5">
        <v>2843</v>
      </c>
      <c r="AJ83" s="63">
        <v>58</v>
      </c>
      <c r="AK83" s="63">
        <v>71</v>
      </c>
    </row>
    <row r="84" spans="1:37">
      <c r="A84" s="5">
        <v>3429</v>
      </c>
      <c r="B84" s="5" t="s">
        <v>4</v>
      </c>
      <c r="C84" s="5">
        <v>34</v>
      </c>
      <c r="D84" s="5">
        <v>406</v>
      </c>
      <c r="E84" s="5" t="s">
        <v>8</v>
      </c>
      <c r="F84" s="8">
        <f>DATE(2008,1,1)-INDEX(交易編號檔!B:B,MATCH(A84,交易編號檔!C:C,0))</f>
        <v>32</v>
      </c>
      <c r="G84" s="5">
        <f>COUNTIF(交易編號檔!C:C,A84)</f>
        <v>12</v>
      </c>
      <c r="H84" s="10">
        <f>AVERAGEIF(交易編號檔!C:C,A84,交易編號檔!D:D)</f>
        <v>1612.25</v>
      </c>
      <c r="I84" s="5">
        <f>MAX(INT((200-F84)/20)+1,0)</f>
        <v>9</v>
      </c>
      <c r="J84" s="5">
        <f>MIN(ROUND(G84/2,0),40)</f>
        <v>6</v>
      </c>
      <c r="K84" s="5">
        <f>MIN(ROUND(H84/160,0),50)</f>
        <v>10</v>
      </c>
      <c r="L84" s="5">
        <f>SUM(I84:K84)</f>
        <v>25</v>
      </c>
      <c r="M84" s="1">
        <f>RANK(L84,L:L,0)</f>
        <v>83</v>
      </c>
      <c r="Q84" s="5">
        <v>3429</v>
      </c>
      <c r="R84" s="61">
        <f>_xlfn.IFNA(DATE(2007,1,1)-INDEX(交易編號檔!G:G,MATCH($Q84,交易編號檔!H:H,0)),"")</f>
        <v>152</v>
      </c>
      <c r="S84" s="1">
        <f>COUNTIF(交易編號檔!H:H,$Q84)</f>
        <v>6</v>
      </c>
      <c r="T84" s="1">
        <f>AVERAGEIF(交易編號檔!H:H,A84,交易編號檔!I:I)</f>
        <v>585.33333333333337</v>
      </c>
      <c r="U84" s="5">
        <f>MAX(INT((100-R84)/10)+1,0)</f>
        <v>0</v>
      </c>
      <c r="V84" s="5">
        <f>MIN(ROUND(S84,0),40)</f>
        <v>6</v>
      </c>
      <c r="W84" s="5">
        <f>MIN(ROUND(T84/160,0),50)</f>
        <v>4</v>
      </c>
      <c r="X84" s="1">
        <f>SUM(U84:W84)</f>
        <v>10</v>
      </c>
      <c r="Y84" s="63">
        <f t="shared" si="2"/>
        <v>100</v>
      </c>
      <c r="Z84" s="61">
        <f>_xlfn.IFNA(DATE(2008,1,1)-INDEX(交易編號檔!M:M,MATCH($Q84,交易編號檔!N:N,0)),"")</f>
        <v>32</v>
      </c>
      <c r="AA84" s="1">
        <f>COUNTIF(交易編號檔!N:N,$Q84)</f>
        <v>6</v>
      </c>
      <c r="AB84" s="1">
        <f>AVERAGEIF(交易編號檔!N:N,A84,交易編號檔!O:O)</f>
        <v>2639.1666666666665</v>
      </c>
      <c r="AC84" s="5">
        <f>MAX(INT((100-Z84)/10)+1,0)</f>
        <v>7</v>
      </c>
      <c r="AD84" s="5">
        <f>MIN(ROUND(AA84,0),40)</f>
        <v>6</v>
      </c>
      <c r="AE84" s="5">
        <f>MIN(ROUND(AB84/160,0),50)</f>
        <v>16</v>
      </c>
      <c r="AF84" s="1">
        <f>SUM(AC84:AE84)</f>
        <v>29</v>
      </c>
      <c r="AG84" s="63">
        <f t="shared" si="3"/>
        <v>37</v>
      </c>
      <c r="AI84" s="5">
        <v>5468</v>
      </c>
      <c r="AJ84" s="63">
        <v>27</v>
      </c>
      <c r="AK84" s="63">
        <v>114</v>
      </c>
    </row>
    <row r="85" spans="1:37">
      <c r="A85" s="5">
        <v>1500</v>
      </c>
      <c r="B85" s="5" t="s">
        <v>6</v>
      </c>
      <c r="C85" s="5">
        <v>34</v>
      </c>
      <c r="D85" s="5">
        <v>408</v>
      </c>
      <c r="E85" s="5" t="s">
        <v>8</v>
      </c>
      <c r="F85" s="8">
        <f>DATE(2008,1,1)-INDEX(交易編號檔!B:B,MATCH(A85,交易編號檔!C:C,0))</f>
        <v>18</v>
      </c>
      <c r="G85" s="5">
        <f>COUNTIF(交易編號檔!C:C,A85)</f>
        <v>17</v>
      </c>
      <c r="H85" s="10">
        <f>AVERAGEIF(交易編號檔!C:C,A85,交易編號檔!D:D)</f>
        <v>1023.8823529411765</v>
      </c>
      <c r="I85" s="5">
        <f>MAX(INT((200-F85)/20)+1,0)</f>
        <v>10</v>
      </c>
      <c r="J85" s="5">
        <f>MIN(ROUND(G85/2,0),40)</f>
        <v>9</v>
      </c>
      <c r="K85" s="5">
        <f>MIN(ROUND(H85/160,0),50)</f>
        <v>6</v>
      </c>
      <c r="L85" s="5">
        <f>SUM(I85:K85)</f>
        <v>25</v>
      </c>
      <c r="M85" s="1">
        <f>RANK(L85,L:L,0)</f>
        <v>83</v>
      </c>
      <c r="Q85" s="5">
        <v>1500</v>
      </c>
      <c r="R85" s="61">
        <f>_xlfn.IFNA(DATE(2007,1,1)-INDEX(交易編號檔!G:G,MATCH($Q85,交易編號檔!H:H,0)),"")</f>
        <v>80</v>
      </c>
      <c r="S85" s="1">
        <f>COUNTIF(交易編號檔!H:H,$Q85)</f>
        <v>6</v>
      </c>
      <c r="T85" s="1">
        <f>AVERAGEIF(交易編號檔!H:H,A85,交易編號檔!I:I)</f>
        <v>952.33333333333337</v>
      </c>
      <c r="U85" s="5">
        <f>MAX(INT((100-R85)/10)+1,0)</f>
        <v>3</v>
      </c>
      <c r="V85" s="5">
        <f>MIN(ROUND(S85,0),40)</f>
        <v>6</v>
      </c>
      <c r="W85" s="5">
        <f>MIN(ROUND(T85/160,0),50)</f>
        <v>6</v>
      </c>
      <c r="X85" s="1">
        <f>SUM(U85:W85)</f>
        <v>15</v>
      </c>
      <c r="Y85" s="63">
        <f t="shared" si="2"/>
        <v>83</v>
      </c>
      <c r="Z85" s="61">
        <f>_xlfn.IFNA(DATE(2008,1,1)-INDEX(交易編號檔!M:M,MATCH($Q85,交易編號檔!N:N,0)),"")</f>
        <v>18</v>
      </c>
      <c r="AA85" s="1">
        <f>COUNTIF(交易編號檔!N:N,$Q85)</f>
        <v>11</v>
      </c>
      <c r="AB85" s="1">
        <f>AVERAGEIF(交易編號檔!N:N,A85,交易編號檔!O:O)</f>
        <v>1062.909090909091</v>
      </c>
      <c r="AC85" s="5">
        <f>MAX(INT((100-Z85)/10)+1,0)</f>
        <v>9</v>
      </c>
      <c r="AD85" s="5">
        <f>MIN(ROUND(AA85,0),40)</f>
        <v>11</v>
      </c>
      <c r="AE85" s="5">
        <f>MIN(ROUND(AB85/160,0),50)</f>
        <v>7</v>
      </c>
      <c r="AF85" s="1">
        <f>SUM(AC85:AE85)</f>
        <v>27</v>
      </c>
      <c r="AG85" s="63">
        <f t="shared" si="3"/>
        <v>46</v>
      </c>
      <c r="AI85" s="5">
        <v>2205</v>
      </c>
      <c r="AJ85" s="63">
        <v>92</v>
      </c>
      <c r="AK85" s="63">
        <v>34</v>
      </c>
    </row>
    <row r="86" spans="1:37">
      <c r="A86" s="5">
        <v>4981</v>
      </c>
      <c r="B86" s="5" t="s">
        <v>4</v>
      </c>
      <c r="C86" s="5">
        <v>37</v>
      </c>
      <c r="D86" s="5">
        <v>320</v>
      </c>
      <c r="E86" s="5" t="s">
        <v>5</v>
      </c>
      <c r="F86" s="8">
        <f>DATE(2008,1,1)-INDEX(交易編號檔!B:B,MATCH(A86,交易編號檔!C:C,0))</f>
        <v>43</v>
      </c>
      <c r="G86" s="5">
        <f>COUNTIF(交易編號檔!C:C,A86)</f>
        <v>10</v>
      </c>
      <c r="H86" s="10">
        <f>AVERAGEIF(交易編號檔!C:C,A86,交易編號檔!D:D)</f>
        <v>1885.7</v>
      </c>
      <c r="I86" s="5">
        <f>MAX(INT((200-F86)/20)+1,0)</f>
        <v>8</v>
      </c>
      <c r="J86" s="5">
        <f>MIN(ROUND(G86/2,0),40)</f>
        <v>5</v>
      </c>
      <c r="K86" s="5">
        <f>MIN(ROUND(H86/160,0),50)</f>
        <v>12</v>
      </c>
      <c r="L86" s="5">
        <f>SUM(I86:K86)</f>
        <v>25</v>
      </c>
      <c r="M86" s="1">
        <f>RANK(L86,L:L,0)</f>
        <v>83</v>
      </c>
      <c r="Q86" s="5">
        <v>4981</v>
      </c>
      <c r="R86" s="61">
        <f>_xlfn.IFNA(DATE(2007,1,1)-INDEX(交易編號檔!G:G,MATCH($Q86,交易編號檔!H:H,0)),"")</f>
        <v>2</v>
      </c>
      <c r="S86" s="1">
        <f>COUNTIF(交易編號檔!H:H,$Q86)</f>
        <v>4</v>
      </c>
      <c r="T86" s="1">
        <f>AVERAGEIF(交易編號檔!H:H,A86,交易編號檔!I:I)</f>
        <v>1961.25</v>
      </c>
      <c r="U86" s="5">
        <f>MAX(INT((100-R86)/10)+1,0)</f>
        <v>10</v>
      </c>
      <c r="V86" s="5">
        <f>MIN(ROUND(S86,0),40)</f>
        <v>4</v>
      </c>
      <c r="W86" s="5">
        <f>MIN(ROUND(T86/160,0),50)</f>
        <v>12</v>
      </c>
      <c r="X86" s="1">
        <f>SUM(U86:W86)</f>
        <v>26</v>
      </c>
      <c r="Y86" s="63">
        <f t="shared" si="2"/>
        <v>53</v>
      </c>
      <c r="Z86" s="61">
        <f>_xlfn.IFNA(DATE(2008,1,1)-INDEX(交易編號檔!M:M,MATCH($Q86,交易編號檔!N:N,0)),"")</f>
        <v>43</v>
      </c>
      <c r="AA86" s="1">
        <f>COUNTIF(交易編號檔!N:N,$Q86)</f>
        <v>6</v>
      </c>
      <c r="AB86" s="1">
        <f>AVERAGEIF(交易編號檔!N:N,A86,交易編號檔!O:O)</f>
        <v>1835.3333333333333</v>
      </c>
      <c r="AC86" s="5">
        <f>MAX(INT((100-Z86)/10)+1,0)</f>
        <v>6</v>
      </c>
      <c r="AD86" s="5">
        <f>MIN(ROUND(AA86,0),40)</f>
        <v>6</v>
      </c>
      <c r="AE86" s="5">
        <f>MIN(ROUND(AB86/160,0),50)</f>
        <v>11</v>
      </c>
      <c r="AF86" s="1">
        <f>SUM(AC86:AE86)</f>
        <v>23</v>
      </c>
      <c r="AG86" s="63">
        <f t="shared" si="3"/>
        <v>57</v>
      </c>
      <c r="AI86" s="5">
        <v>5918</v>
      </c>
      <c r="AJ86" s="63">
        <v>38</v>
      </c>
      <c r="AK86" s="63">
        <v>133</v>
      </c>
    </row>
    <row r="87" spans="1:37">
      <c r="A87" s="5">
        <v>921</v>
      </c>
      <c r="B87" s="5" t="s">
        <v>6</v>
      </c>
      <c r="C87" s="5">
        <v>33</v>
      </c>
      <c r="D87" s="5">
        <v>911</v>
      </c>
      <c r="E87" s="5" t="s">
        <v>7</v>
      </c>
      <c r="F87" s="8">
        <f>DATE(2008,1,1)-INDEX(交易編號檔!B:B,MATCH(A87,交易編號檔!C:C,0))</f>
        <v>12</v>
      </c>
      <c r="G87" s="5">
        <f>COUNTIF(交易編號檔!C:C,A87)</f>
        <v>8</v>
      </c>
      <c r="H87" s="10">
        <f>AVERAGEIF(交易編號檔!C:C,A87,交易編號檔!D:D)</f>
        <v>1703.75</v>
      </c>
      <c r="I87" s="5">
        <f>MAX(INT((200-F87)/20)+1,0)</f>
        <v>10</v>
      </c>
      <c r="J87" s="5">
        <f>MIN(ROUND(G87/2,0),40)</f>
        <v>4</v>
      </c>
      <c r="K87" s="5">
        <f>MIN(ROUND(H87/160,0),50)</f>
        <v>11</v>
      </c>
      <c r="L87" s="5">
        <f>SUM(I87:K87)</f>
        <v>25</v>
      </c>
      <c r="M87" s="1">
        <f>RANK(L87,L:L,0)</f>
        <v>83</v>
      </c>
      <c r="Q87" s="5">
        <v>921</v>
      </c>
      <c r="R87" s="61">
        <f>_xlfn.IFNA(DATE(2007,1,1)-INDEX(交易編號檔!G:G,MATCH($Q87,交易編號檔!H:H,0)),"")</f>
        <v>34</v>
      </c>
      <c r="S87" s="1">
        <f>COUNTIF(交易編號檔!H:H,$Q87)</f>
        <v>4</v>
      </c>
      <c r="T87" s="1">
        <f>AVERAGEIF(交易編號檔!H:H,A87,交易編號檔!I:I)</f>
        <v>2678.5</v>
      </c>
      <c r="U87" s="5">
        <f>MAX(INT((100-R87)/10)+1,0)</f>
        <v>7</v>
      </c>
      <c r="V87" s="5">
        <f>MIN(ROUND(S87,0),40)</f>
        <v>4</v>
      </c>
      <c r="W87" s="5">
        <f>MIN(ROUND(T87/160,0),50)</f>
        <v>17</v>
      </c>
      <c r="X87" s="1">
        <f>SUM(U87:W87)</f>
        <v>28</v>
      </c>
      <c r="Y87" s="63">
        <f t="shared" si="2"/>
        <v>45</v>
      </c>
      <c r="Z87" s="61">
        <f>_xlfn.IFNA(DATE(2008,1,1)-INDEX(交易編號檔!M:M,MATCH($Q87,交易編號檔!N:N,0)),"")</f>
        <v>12</v>
      </c>
      <c r="AA87" s="1">
        <f>COUNTIF(交易編號檔!N:N,$Q87)</f>
        <v>4</v>
      </c>
      <c r="AB87" s="1">
        <f>AVERAGEIF(交易編號檔!N:N,A87,交易編號檔!O:O)</f>
        <v>729</v>
      </c>
      <c r="AC87" s="5">
        <f>MAX(INT((100-Z87)/10)+1,0)</f>
        <v>9</v>
      </c>
      <c r="AD87" s="5">
        <f>MIN(ROUND(AA87,0),40)</f>
        <v>4</v>
      </c>
      <c r="AE87" s="5">
        <f>MIN(ROUND(AB87/160,0),50)</f>
        <v>5</v>
      </c>
      <c r="AF87" s="1">
        <f>SUM(AC87:AE87)</f>
        <v>18</v>
      </c>
      <c r="AG87" s="63">
        <f t="shared" si="3"/>
        <v>83</v>
      </c>
      <c r="AI87" s="5">
        <v>4389</v>
      </c>
      <c r="AJ87" s="63">
        <v>35</v>
      </c>
      <c r="AK87" s="63">
        <v>125</v>
      </c>
    </row>
    <row r="88" spans="1:37">
      <c r="A88" s="5">
        <v>1286</v>
      </c>
      <c r="B88" s="5" t="s">
        <v>4</v>
      </c>
      <c r="C88" s="5">
        <v>38</v>
      </c>
      <c r="D88" s="5">
        <v>112</v>
      </c>
      <c r="E88" s="5" t="s">
        <v>5</v>
      </c>
      <c r="F88" s="8">
        <f>DATE(2008,1,1)-INDEX(交易編號檔!B:B,MATCH(A88,交易編號檔!C:C,0))</f>
        <v>9</v>
      </c>
      <c r="G88" s="5">
        <f>COUNTIF(交易編號檔!C:C,A88)</f>
        <v>12</v>
      </c>
      <c r="H88" s="10">
        <f>AVERAGEIF(交易編號檔!C:C,A88,交易編號檔!D:D)</f>
        <v>1294.1666666666667</v>
      </c>
      <c r="I88" s="5">
        <f>MAX(INT((200-F88)/20)+1,0)</f>
        <v>10</v>
      </c>
      <c r="J88" s="5">
        <f>MIN(ROUND(G88/2,0),40)</f>
        <v>6</v>
      </c>
      <c r="K88" s="5">
        <f>MIN(ROUND(H88/160,0),50)</f>
        <v>8</v>
      </c>
      <c r="L88" s="5">
        <f>SUM(I88:K88)</f>
        <v>24</v>
      </c>
      <c r="M88" s="1">
        <f>RANK(L88,L:L,0)</f>
        <v>87</v>
      </c>
      <c r="Q88" s="5">
        <v>1286</v>
      </c>
      <c r="R88" s="61">
        <f>_xlfn.IFNA(DATE(2007,1,1)-INDEX(交易編號檔!G:G,MATCH($Q88,交易編號檔!H:H,0)),"")</f>
        <v>155</v>
      </c>
      <c r="S88" s="1">
        <f>COUNTIF(交易編號檔!H:H,$Q88)</f>
        <v>4</v>
      </c>
      <c r="T88" s="1">
        <f>AVERAGEIF(交易編號檔!H:H,A88,交易編號檔!I:I)</f>
        <v>350.75</v>
      </c>
      <c r="U88" s="5">
        <f>MAX(INT((100-R88)/10)+1,0)</f>
        <v>0</v>
      </c>
      <c r="V88" s="5">
        <f>MIN(ROUND(S88,0),40)</f>
        <v>4</v>
      </c>
      <c r="W88" s="5">
        <f>MIN(ROUND(T88/160,0),50)</f>
        <v>2</v>
      </c>
      <c r="X88" s="1">
        <f>SUM(U88:W88)</f>
        <v>6</v>
      </c>
      <c r="Y88" s="63">
        <f t="shared" si="2"/>
        <v>116</v>
      </c>
      <c r="Z88" s="61">
        <f>_xlfn.IFNA(DATE(2008,1,1)-INDEX(交易編號檔!M:M,MATCH($Q88,交易編號檔!N:N,0)),"")</f>
        <v>9</v>
      </c>
      <c r="AA88" s="1">
        <f>COUNTIF(交易編號檔!N:N,$Q88)</f>
        <v>8</v>
      </c>
      <c r="AB88" s="1">
        <f>AVERAGEIF(交易編號檔!N:N,A88,交易編號檔!O:O)</f>
        <v>1765.875</v>
      </c>
      <c r="AC88" s="5">
        <f>MAX(INT((100-Z88)/10)+1,0)</f>
        <v>10</v>
      </c>
      <c r="AD88" s="5">
        <f>MIN(ROUND(AA88,0),40)</f>
        <v>8</v>
      </c>
      <c r="AE88" s="5">
        <f>MIN(ROUND(AB88/160,0),50)</f>
        <v>11</v>
      </c>
      <c r="AF88" s="1">
        <f>SUM(AC88:AE88)</f>
        <v>29</v>
      </c>
      <c r="AG88" s="63">
        <f t="shared" si="3"/>
        <v>37</v>
      </c>
      <c r="AI88" s="5">
        <v>2942</v>
      </c>
      <c r="AJ88" s="63">
        <v>75</v>
      </c>
      <c r="AK88" s="63">
        <v>63</v>
      </c>
    </row>
    <row r="89" spans="1:37">
      <c r="A89" s="5">
        <v>3827</v>
      </c>
      <c r="B89" s="5" t="s">
        <v>4</v>
      </c>
      <c r="C89" s="5">
        <v>54</v>
      </c>
      <c r="D89" s="5">
        <v>234</v>
      </c>
      <c r="E89" s="5" t="s">
        <v>5</v>
      </c>
      <c r="F89" s="8">
        <f>DATE(2008,1,1)-INDEX(交易編號檔!B:B,MATCH(A89,交易編號檔!C:C,0))</f>
        <v>44</v>
      </c>
      <c r="G89" s="5">
        <f>COUNTIF(交易編號檔!C:C,A89)</f>
        <v>15</v>
      </c>
      <c r="H89" s="10">
        <f>AVERAGEIF(交易編號檔!C:C,A89,交易編號檔!D:D)</f>
        <v>1349.0666666666666</v>
      </c>
      <c r="I89" s="5">
        <f>MAX(INT((200-F89)/20)+1,0)</f>
        <v>8</v>
      </c>
      <c r="J89" s="5">
        <f>MIN(ROUND(G89/2,0),40)</f>
        <v>8</v>
      </c>
      <c r="K89" s="5">
        <f>MIN(ROUND(H89/160,0),50)</f>
        <v>8</v>
      </c>
      <c r="L89" s="5">
        <f>SUM(I89:K89)</f>
        <v>24</v>
      </c>
      <c r="M89" s="1">
        <f>RANK(L89,L:L,0)</f>
        <v>87</v>
      </c>
      <c r="Q89" s="5">
        <v>3827</v>
      </c>
      <c r="R89" s="61">
        <f>_xlfn.IFNA(DATE(2007,1,1)-INDEX(交易編號檔!G:G,MATCH($Q89,交易編號檔!H:H,0)),"")</f>
        <v>12</v>
      </c>
      <c r="S89" s="1">
        <f>COUNTIF(交易編號檔!H:H,$Q89)</f>
        <v>2</v>
      </c>
      <c r="T89" s="1">
        <f>AVERAGEIF(交易編號檔!H:H,A89,交易編號檔!I:I)</f>
        <v>79</v>
      </c>
      <c r="U89" s="5">
        <f>MAX(INT((100-R89)/10)+1,0)</f>
        <v>9</v>
      </c>
      <c r="V89" s="5">
        <f>MIN(ROUND(S89,0),40)</f>
        <v>2</v>
      </c>
      <c r="W89" s="5">
        <f>MIN(ROUND(T89/160,0),50)</f>
        <v>0</v>
      </c>
      <c r="X89" s="1">
        <f>SUM(U89:W89)</f>
        <v>11</v>
      </c>
      <c r="Y89" s="63">
        <f t="shared" si="2"/>
        <v>99</v>
      </c>
      <c r="Z89" s="61">
        <f>_xlfn.IFNA(DATE(2008,1,1)-INDEX(交易編號檔!M:M,MATCH($Q89,交易編號檔!N:N,0)),"")</f>
        <v>44</v>
      </c>
      <c r="AA89" s="1">
        <f>COUNTIF(交易編號檔!N:N,$Q89)</f>
        <v>13</v>
      </c>
      <c r="AB89" s="1">
        <f>AVERAGEIF(交易編號檔!N:N,A89,交易編號檔!O:O)</f>
        <v>1544.4615384615386</v>
      </c>
      <c r="AC89" s="5">
        <f>MAX(INT((100-Z89)/10)+1,0)</f>
        <v>6</v>
      </c>
      <c r="AD89" s="5">
        <f>MIN(ROUND(AA89,0),40)</f>
        <v>13</v>
      </c>
      <c r="AE89" s="5">
        <f>MIN(ROUND(AB89/160,0),50)</f>
        <v>10</v>
      </c>
      <c r="AF89" s="1">
        <f>SUM(AC89:AE89)</f>
        <v>29</v>
      </c>
      <c r="AG89" s="63">
        <f t="shared" si="3"/>
        <v>37</v>
      </c>
      <c r="AI89" s="5">
        <v>3873</v>
      </c>
      <c r="AJ89" s="63">
        <v>136</v>
      </c>
      <c r="AK89" s="63">
        <v>50</v>
      </c>
    </row>
    <row r="90" spans="1:37">
      <c r="A90" s="5">
        <v>4163</v>
      </c>
      <c r="B90" s="5" t="s">
        <v>4</v>
      </c>
      <c r="C90" s="5">
        <v>37</v>
      </c>
      <c r="D90" s="5">
        <v>891</v>
      </c>
      <c r="E90" s="5" t="s">
        <v>9</v>
      </c>
      <c r="F90" s="8">
        <f>DATE(2008,1,1)-INDEX(交易編號檔!B:B,MATCH(A90,交易編號檔!C:C,0))</f>
        <v>32</v>
      </c>
      <c r="G90" s="5">
        <f>COUNTIF(交易編號檔!C:C,A90)</f>
        <v>11</v>
      </c>
      <c r="H90" s="10">
        <f>AVERAGEIF(交易編號檔!C:C,A90,交易編號檔!D:D)</f>
        <v>1473.090909090909</v>
      </c>
      <c r="I90" s="5">
        <f>MAX(INT((200-F90)/20)+1,0)</f>
        <v>9</v>
      </c>
      <c r="J90" s="5">
        <f>MIN(ROUND(G90/2,0),40)</f>
        <v>6</v>
      </c>
      <c r="K90" s="5">
        <f>MIN(ROUND(H90/160,0),50)</f>
        <v>9</v>
      </c>
      <c r="L90" s="5">
        <f>SUM(I90:K90)</f>
        <v>24</v>
      </c>
      <c r="M90" s="1">
        <f>RANK(L90,L:L,0)</f>
        <v>87</v>
      </c>
      <c r="Q90" s="5">
        <v>4163</v>
      </c>
      <c r="R90" s="61">
        <f>_xlfn.IFNA(DATE(2007,1,1)-INDEX(交易編號檔!G:G,MATCH($Q90,交易編號檔!H:H,0)),"")</f>
        <v>178</v>
      </c>
      <c r="S90" s="1">
        <f>COUNTIF(交易編號檔!H:H,$Q90)</f>
        <v>2</v>
      </c>
      <c r="T90" s="1">
        <f>AVERAGEIF(交易編號檔!H:H,A90,交易編號檔!I:I)</f>
        <v>2825</v>
      </c>
      <c r="U90" s="5">
        <f>MAX(INT((100-R90)/10)+1,0)</f>
        <v>0</v>
      </c>
      <c r="V90" s="5">
        <f>MIN(ROUND(S90,0),40)</f>
        <v>2</v>
      </c>
      <c r="W90" s="5">
        <f>MIN(ROUND(T90/160,0),50)</f>
        <v>18</v>
      </c>
      <c r="X90" s="1">
        <f>SUM(U90:W90)</f>
        <v>20</v>
      </c>
      <c r="Y90" s="63">
        <f t="shared" si="2"/>
        <v>70</v>
      </c>
      <c r="Z90" s="61">
        <f>_xlfn.IFNA(DATE(2008,1,1)-INDEX(交易編號檔!M:M,MATCH($Q90,交易編號檔!N:N,0)),"")</f>
        <v>32</v>
      </c>
      <c r="AA90" s="1">
        <f>COUNTIF(交易編號檔!N:N,$Q90)</f>
        <v>9</v>
      </c>
      <c r="AB90" s="1">
        <f>AVERAGEIF(交易編號檔!N:N,A90,交易編號檔!O:O)</f>
        <v>1172.6666666666667</v>
      </c>
      <c r="AC90" s="5">
        <f>MAX(INT((100-Z90)/10)+1,0)</f>
        <v>7</v>
      </c>
      <c r="AD90" s="5">
        <f>MIN(ROUND(AA90,0),40)</f>
        <v>9</v>
      </c>
      <c r="AE90" s="5">
        <f>MIN(ROUND(AB90/160,0),50)</f>
        <v>7</v>
      </c>
      <c r="AF90" s="1">
        <f>SUM(AC90:AE90)</f>
        <v>23</v>
      </c>
      <c r="AG90" s="63">
        <f t="shared" si="3"/>
        <v>57</v>
      </c>
      <c r="AI90" s="5">
        <v>2704</v>
      </c>
      <c r="AJ90" s="63">
        <v>67</v>
      </c>
      <c r="AK90" s="63">
        <v>90</v>
      </c>
    </row>
    <row r="91" spans="1:37">
      <c r="A91" s="5">
        <v>7005</v>
      </c>
      <c r="B91" s="5" t="s">
        <v>4</v>
      </c>
      <c r="C91" s="5">
        <v>55</v>
      </c>
      <c r="D91" s="5">
        <v>220</v>
      </c>
      <c r="E91" s="5" t="s">
        <v>5</v>
      </c>
      <c r="F91" s="8">
        <f>DATE(2008,1,1)-INDEX(交易編號檔!B:B,MATCH(A91,交易編號檔!C:C,0))</f>
        <v>36</v>
      </c>
      <c r="G91" s="5">
        <f>COUNTIF(交易編號檔!C:C,A91)</f>
        <v>5</v>
      </c>
      <c r="H91" s="10">
        <f>AVERAGEIF(交易編號檔!C:C,A91,交易編號檔!D:D)</f>
        <v>1911.2</v>
      </c>
      <c r="I91" s="5">
        <f>MAX(INT((200-F91)/20)+1,0)</f>
        <v>9</v>
      </c>
      <c r="J91" s="5">
        <f>MIN(ROUND(G91/2,0),40)</f>
        <v>3</v>
      </c>
      <c r="K91" s="5">
        <f>MIN(ROUND(H91/160,0),50)</f>
        <v>12</v>
      </c>
      <c r="L91" s="5">
        <f>SUM(I91:K91)</f>
        <v>24</v>
      </c>
      <c r="M91" s="1">
        <f>RANK(L91,L:L,0)</f>
        <v>87</v>
      </c>
      <c r="R91" s="61"/>
      <c r="U91" s="5"/>
      <c r="V91" s="5"/>
      <c r="W91" s="5"/>
      <c r="Y91" s="63" t="str">
        <f t="shared" si="2"/>
        <v/>
      </c>
      <c r="Z91" s="61"/>
      <c r="AC91" s="5"/>
      <c r="AD91" s="5"/>
      <c r="AE91" s="5"/>
      <c r="AG91" s="63" t="str">
        <f t="shared" si="3"/>
        <v/>
      </c>
      <c r="AI91" s="5">
        <v>1464</v>
      </c>
      <c r="AJ91" s="63">
        <v>63</v>
      </c>
      <c r="AK91" s="63">
        <v>77</v>
      </c>
    </row>
    <row r="92" spans="1:37">
      <c r="A92" s="5">
        <v>1677</v>
      </c>
      <c r="B92" s="5" t="s">
        <v>4</v>
      </c>
      <c r="C92" s="5">
        <v>35</v>
      </c>
      <c r="D92" s="5">
        <v>241</v>
      </c>
      <c r="E92" s="5" t="s">
        <v>5</v>
      </c>
      <c r="F92" s="8">
        <f>DATE(2008,1,1)-INDEX(交易編號檔!B:B,MATCH(A92,交易編號檔!C:C,0))</f>
        <v>46</v>
      </c>
      <c r="G92" s="5">
        <f>COUNTIF(交易編號檔!C:C,A92)</f>
        <v>19</v>
      </c>
      <c r="H92" s="10">
        <f>AVERAGEIF(交易編號檔!C:C,A92,交易編號檔!D:D)</f>
        <v>925.68421052631584</v>
      </c>
      <c r="I92" s="5">
        <f>MAX(INT((200-F92)/20)+1,0)</f>
        <v>8</v>
      </c>
      <c r="J92" s="5">
        <f>MIN(ROUND(G92/2,0),40)</f>
        <v>10</v>
      </c>
      <c r="K92" s="5">
        <f>MIN(ROUND(H92/160,0),50)</f>
        <v>6</v>
      </c>
      <c r="L92" s="5">
        <f>SUM(I92:K92)</f>
        <v>24</v>
      </c>
      <c r="M92" s="1">
        <f>RANK(L92,L:L,0)</f>
        <v>87</v>
      </c>
      <c r="Q92" s="5">
        <v>1677</v>
      </c>
      <c r="R92" s="61">
        <f>_xlfn.IFNA(DATE(2007,1,1)-INDEX(交易編號檔!G:G,MATCH($Q92,交易編號檔!H:H,0)),"")</f>
        <v>45</v>
      </c>
      <c r="S92" s="1">
        <f>COUNTIF(交易編號檔!H:H,$Q92)</f>
        <v>10</v>
      </c>
      <c r="T92" s="1">
        <f>AVERAGEIF(交易編號檔!H:H,A92,交易編號檔!I:I)</f>
        <v>773.6</v>
      </c>
      <c r="U92" s="5">
        <f>MAX(INT((100-R92)/10)+1,0)</f>
        <v>6</v>
      </c>
      <c r="V92" s="5">
        <f>MIN(ROUND(S92,0),40)</f>
        <v>10</v>
      </c>
      <c r="W92" s="5">
        <f>MIN(ROUND(T92/160,0),50)</f>
        <v>5</v>
      </c>
      <c r="X92" s="1">
        <f>SUM(U92:W92)</f>
        <v>21</v>
      </c>
      <c r="Y92" s="63">
        <f t="shared" si="2"/>
        <v>67</v>
      </c>
      <c r="Z92" s="61">
        <f>_xlfn.IFNA(DATE(2008,1,1)-INDEX(交易編號檔!M:M,MATCH($Q92,交易編號檔!N:N,0)),"")</f>
        <v>46</v>
      </c>
      <c r="AA92" s="1">
        <f>COUNTIF(交易編號檔!N:N,$Q92)</f>
        <v>9</v>
      </c>
      <c r="AB92" s="1">
        <f>AVERAGEIF(交易編號檔!N:N,A92,交易編號檔!O:O)</f>
        <v>1094.6666666666667</v>
      </c>
      <c r="AC92" s="5">
        <f>MAX(INT((100-Z92)/10)+1,0)</f>
        <v>6</v>
      </c>
      <c r="AD92" s="5">
        <f>MIN(ROUND(AA92,0),40)</f>
        <v>9</v>
      </c>
      <c r="AE92" s="5">
        <f>MIN(ROUND(AB92/160,0),50)</f>
        <v>7</v>
      </c>
      <c r="AF92" s="1">
        <f>SUM(AC92:AE92)</f>
        <v>22</v>
      </c>
      <c r="AG92" s="63">
        <f t="shared" si="3"/>
        <v>63</v>
      </c>
      <c r="AI92" s="5">
        <v>62</v>
      </c>
      <c r="AJ92" s="63">
        <v>87</v>
      </c>
      <c r="AK92" s="63">
        <v>50</v>
      </c>
    </row>
    <row r="93" spans="1:37">
      <c r="A93" s="5">
        <v>923</v>
      </c>
      <c r="B93" s="5" t="s">
        <v>4</v>
      </c>
      <c r="C93" s="5">
        <v>47</v>
      </c>
      <c r="D93" s="5">
        <v>300</v>
      </c>
      <c r="E93" s="5" t="s">
        <v>5</v>
      </c>
      <c r="F93" s="8">
        <f>DATE(2008,1,1)-INDEX(交易編號檔!B:B,MATCH(A93,交易編號檔!C:C,0))</f>
        <v>46</v>
      </c>
      <c r="G93" s="5">
        <f>COUNTIF(交易編號檔!C:C,A93)</f>
        <v>13</v>
      </c>
      <c r="H93" s="10">
        <f>AVERAGEIF(交易編號檔!C:C,A93,交易編號檔!D:D)</f>
        <v>1402</v>
      </c>
      <c r="I93" s="5">
        <f>MAX(INT((200-F93)/20)+1,0)</f>
        <v>8</v>
      </c>
      <c r="J93" s="5">
        <f>MIN(ROUND(G93/2,0),40)</f>
        <v>7</v>
      </c>
      <c r="K93" s="5">
        <f>MIN(ROUND(H93/160,0),50)</f>
        <v>9</v>
      </c>
      <c r="L93" s="5">
        <f>SUM(I93:K93)</f>
        <v>24</v>
      </c>
      <c r="M93" s="1">
        <f>RANK(L93,L:L,0)</f>
        <v>87</v>
      </c>
      <c r="Q93" s="5">
        <v>923</v>
      </c>
      <c r="R93" s="61">
        <f>_xlfn.IFNA(DATE(2007,1,1)-INDEX(交易編號檔!G:G,MATCH($Q93,交易編號檔!H:H,0)),"")</f>
        <v>43</v>
      </c>
      <c r="S93" s="1">
        <f>COUNTIF(交易編號檔!H:H,$Q93)</f>
        <v>5</v>
      </c>
      <c r="T93" s="1">
        <f>AVERAGEIF(交易編號檔!H:H,A93,交易編號檔!I:I)</f>
        <v>1727.8</v>
      </c>
      <c r="U93" s="5">
        <f>MAX(INT((100-R93)/10)+1,0)</f>
        <v>6</v>
      </c>
      <c r="V93" s="5">
        <f>MIN(ROUND(S93,0),40)</f>
        <v>5</v>
      </c>
      <c r="W93" s="5">
        <f>MIN(ROUND(T93/160,0),50)</f>
        <v>11</v>
      </c>
      <c r="X93" s="1">
        <f>SUM(U93:W93)</f>
        <v>22</v>
      </c>
      <c r="Y93" s="63">
        <f t="shared" si="2"/>
        <v>65</v>
      </c>
      <c r="Z93" s="61">
        <f>_xlfn.IFNA(DATE(2008,1,1)-INDEX(交易編號檔!M:M,MATCH($Q93,交易編號檔!N:N,0)),"")</f>
        <v>46</v>
      </c>
      <c r="AA93" s="1">
        <f>COUNTIF(交易編號檔!N:N,$Q93)</f>
        <v>8</v>
      </c>
      <c r="AB93" s="1">
        <f>AVERAGEIF(交易編號檔!N:N,A93,交易編號檔!O:O)</f>
        <v>1198.375</v>
      </c>
      <c r="AC93" s="5">
        <f>MAX(INT((100-Z93)/10)+1,0)</f>
        <v>6</v>
      </c>
      <c r="AD93" s="5">
        <f>MIN(ROUND(AA93,0),40)</f>
        <v>8</v>
      </c>
      <c r="AE93" s="5">
        <f>MIN(ROUND(AB93/160,0),50)</f>
        <v>7</v>
      </c>
      <c r="AF93" s="1">
        <f>SUM(AC93:AE93)</f>
        <v>21</v>
      </c>
      <c r="AG93" s="63">
        <f t="shared" si="3"/>
        <v>69</v>
      </c>
      <c r="AI93" s="5">
        <v>805</v>
      </c>
      <c r="AJ93" s="63">
        <v>50</v>
      </c>
      <c r="AK93" s="63">
        <v>90</v>
      </c>
    </row>
    <row r="94" spans="1:37">
      <c r="A94" s="5">
        <v>5649</v>
      </c>
      <c r="B94" s="5" t="s">
        <v>4</v>
      </c>
      <c r="C94" s="5">
        <v>41</v>
      </c>
      <c r="D94" s="5">
        <v>900</v>
      </c>
      <c r="E94" s="5" t="s">
        <v>7</v>
      </c>
      <c r="F94" s="8">
        <f>DATE(2008,1,1)-INDEX(交易編號檔!B:B,MATCH(A94,交易編號檔!C:C,0))</f>
        <v>172</v>
      </c>
      <c r="G94" s="5">
        <f>COUNTIF(交易編號檔!C:C,A94)</f>
        <v>3</v>
      </c>
      <c r="H94" s="10">
        <f>AVERAGEIF(交易編號檔!C:C,A94,交易編號檔!D:D)</f>
        <v>3160.6666666666665</v>
      </c>
      <c r="I94" s="5">
        <f>MAX(INT((200-F94)/20)+1,0)</f>
        <v>2</v>
      </c>
      <c r="J94" s="5">
        <f>MIN(ROUND(G94/2,0),40)</f>
        <v>2</v>
      </c>
      <c r="K94" s="5">
        <f>MIN(ROUND(H94/160,0),50)</f>
        <v>20</v>
      </c>
      <c r="L94" s="5">
        <f>SUM(I94:K94)</f>
        <v>24</v>
      </c>
      <c r="M94" s="1">
        <f>RANK(L94,L:L,0)</f>
        <v>87</v>
      </c>
      <c r="Q94" s="5">
        <v>5649</v>
      </c>
      <c r="R94" s="61">
        <f>_xlfn.IFNA(DATE(2007,1,1)-INDEX(交易編號檔!G:G,MATCH($Q94,交易編號檔!H:H,0)),"")</f>
        <v>5</v>
      </c>
      <c r="S94" s="1">
        <f>COUNTIF(交易編號檔!H:H,$Q94)</f>
        <v>1</v>
      </c>
      <c r="T94" s="1">
        <f>AVERAGEIF(交易編號檔!H:H,A94,交易編號檔!I:I)</f>
        <v>1683</v>
      </c>
      <c r="U94" s="5">
        <f>MAX(INT((100-R94)/10)+1,0)</f>
        <v>10</v>
      </c>
      <c r="V94" s="5">
        <f>MIN(ROUND(S94,0),40)</f>
        <v>1</v>
      </c>
      <c r="W94" s="5">
        <f>MIN(ROUND(T94/160,0),50)</f>
        <v>11</v>
      </c>
      <c r="X94" s="1">
        <f>SUM(U94:W94)</f>
        <v>22</v>
      </c>
      <c r="Y94" s="63">
        <f t="shared" si="2"/>
        <v>65</v>
      </c>
      <c r="Z94" s="61">
        <f>_xlfn.IFNA(DATE(2008,1,1)-INDEX(交易編號檔!M:M,MATCH($Q94,交易編號檔!N:N,0)),"")</f>
        <v>172</v>
      </c>
      <c r="AA94" s="1">
        <f>COUNTIF(交易編號檔!N:N,$Q94)</f>
        <v>2</v>
      </c>
      <c r="AB94" s="1">
        <f>AVERAGEIF(交易編號檔!N:N,A94,交易編號檔!O:O)</f>
        <v>3899.5</v>
      </c>
      <c r="AC94" s="5">
        <f>MAX(INT((100-Z94)/10)+1,0)</f>
        <v>0</v>
      </c>
      <c r="AD94" s="5">
        <f>MIN(ROUND(AA94,0),40)</f>
        <v>2</v>
      </c>
      <c r="AE94" s="5">
        <f>MIN(ROUND(AB94/160,0),50)</f>
        <v>24</v>
      </c>
      <c r="AF94" s="1">
        <f>SUM(AC94:AE94)</f>
        <v>26</v>
      </c>
      <c r="AG94" s="63">
        <f t="shared" si="3"/>
        <v>47</v>
      </c>
      <c r="AI94" s="5">
        <v>198</v>
      </c>
      <c r="AJ94" s="63">
        <v>75</v>
      </c>
      <c r="AK94" s="63">
        <v>83</v>
      </c>
    </row>
    <row r="95" spans="1:37">
      <c r="A95" s="5">
        <v>3794</v>
      </c>
      <c r="B95" s="5" t="s">
        <v>4</v>
      </c>
      <c r="C95" s="5">
        <v>32</v>
      </c>
      <c r="D95" s="5">
        <v>244</v>
      </c>
      <c r="E95" s="5" t="s">
        <v>5</v>
      </c>
      <c r="F95" s="8">
        <f>DATE(2008,1,1)-INDEX(交易編號檔!B:B,MATCH(A95,交易編號檔!C:C,0))</f>
        <v>46</v>
      </c>
      <c r="G95" s="5">
        <f>COUNTIF(交易編號檔!C:C,A95)</f>
        <v>7</v>
      </c>
      <c r="H95" s="10">
        <f>AVERAGEIF(交易編號檔!C:C,A95,交易編號檔!D:D)</f>
        <v>1870.7142857142858</v>
      </c>
      <c r="I95" s="5">
        <f>MAX(INT((200-F95)/20)+1,0)</f>
        <v>8</v>
      </c>
      <c r="J95" s="5">
        <f>MIN(ROUND(G95/2,0),40)</f>
        <v>4</v>
      </c>
      <c r="K95" s="5">
        <f>MIN(ROUND(H95/160,0),50)</f>
        <v>12</v>
      </c>
      <c r="L95" s="5">
        <f>SUM(I95:K95)</f>
        <v>24</v>
      </c>
      <c r="M95" s="1">
        <f>RANK(L95,L:L,0)</f>
        <v>87</v>
      </c>
      <c r="Q95" s="5">
        <v>3794</v>
      </c>
      <c r="R95" s="61">
        <f>_xlfn.IFNA(DATE(2007,1,1)-INDEX(交易編號檔!G:G,MATCH($Q95,交易編號檔!H:H,0)),"")</f>
        <v>155</v>
      </c>
      <c r="S95" s="1">
        <f>COUNTIF(交易編號檔!H:H,$Q95)</f>
        <v>4</v>
      </c>
      <c r="T95" s="1">
        <f>AVERAGEIF(交易編號檔!H:H,A95,交易編號檔!I:I)</f>
        <v>2219.25</v>
      </c>
      <c r="U95" s="5">
        <f>MAX(INT((100-R95)/10)+1,0)</f>
        <v>0</v>
      </c>
      <c r="V95" s="5">
        <f>MIN(ROUND(S95,0),40)</f>
        <v>4</v>
      </c>
      <c r="W95" s="5">
        <f>MIN(ROUND(T95/160,0),50)</f>
        <v>14</v>
      </c>
      <c r="X95" s="1">
        <f>SUM(U95:W95)</f>
        <v>18</v>
      </c>
      <c r="Y95" s="63">
        <f t="shared" si="2"/>
        <v>75</v>
      </c>
      <c r="Z95" s="61">
        <f>_xlfn.IFNA(DATE(2008,1,1)-INDEX(交易編號檔!M:M,MATCH($Q95,交易編號檔!N:N,0)),"")</f>
        <v>46</v>
      </c>
      <c r="AA95" s="1">
        <f>COUNTIF(交易編號檔!N:N,$Q95)</f>
        <v>3</v>
      </c>
      <c r="AB95" s="1">
        <f>AVERAGEIF(交易編號檔!N:N,A95,交易編號檔!O:O)</f>
        <v>1406</v>
      </c>
      <c r="AC95" s="5">
        <f>MAX(INT((100-Z95)/10)+1,0)</f>
        <v>6</v>
      </c>
      <c r="AD95" s="5">
        <f>MIN(ROUND(AA95,0),40)</f>
        <v>3</v>
      </c>
      <c r="AE95" s="5">
        <f>MIN(ROUND(AB95/160,0),50)</f>
        <v>9</v>
      </c>
      <c r="AF95" s="1">
        <f>SUM(AC95:AE95)</f>
        <v>18</v>
      </c>
      <c r="AG95" s="63">
        <f t="shared" si="3"/>
        <v>83</v>
      </c>
      <c r="AI95" s="5">
        <v>2239</v>
      </c>
      <c r="AJ95" s="63">
        <v>63</v>
      </c>
      <c r="AK95" s="63">
        <v>90</v>
      </c>
    </row>
    <row r="96" spans="1:37">
      <c r="A96" s="5">
        <v>2814</v>
      </c>
      <c r="B96" s="5" t="s">
        <v>4</v>
      </c>
      <c r="C96" s="5">
        <v>42</v>
      </c>
      <c r="D96" s="5">
        <v>337</v>
      </c>
      <c r="E96" s="5" t="s">
        <v>5</v>
      </c>
      <c r="F96" s="8">
        <f>DATE(2008,1,1)-INDEX(交易編號檔!B:B,MATCH(A96,交易編號檔!C:C,0))</f>
        <v>18</v>
      </c>
      <c r="G96" s="5">
        <f>COUNTIF(交易編號檔!C:C,A96)</f>
        <v>10</v>
      </c>
      <c r="H96" s="10">
        <f>AVERAGEIF(交易編號檔!C:C,A96,交易編號檔!D:D)</f>
        <v>1345.3</v>
      </c>
      <c r="I96" s="5">
        <f>MAX(INT((200-F96)/20)+1,0)</f>
        <v>10</v>
      </c>
      <c r="J96" s="5">
        <f>MIN(ROUND(G96/2,0),40)</f>
        <v>5</v>
      </c>
      <c r="K96" s="5">
        <f>MIN(ROUND(H96/160,0),50)</f>
        <v>8</v>
      </c>
      <c r="L96" s="5">
        <f>SUM(I96:K96)</f>
        <v>23</v>
      </c>
      <c r="M96" s="1">
        <f>RANK(L96,L:L,0)</f>
        <v>95</v>
      </c>
      <c r="Q96" s="5">
        <v>2814</v>
      </c>
      <c r="R96" s="61">
        <f>_xlfn.IFNA(DATE(2007,1,1)-INDEX(交易編號檔!G:G,MATCH($Q96,交易編號檔!H:H,0)),"")</f>
        <v>16</v>
      </c>
      <c r="S96" s="1">
        <f>COUNTIF(交易編號檔!H:H,$Q96)</f>
        <v>6</v>
      </c>
      <c r="T96" s="1">
        <f>AVERAGEIF(交易編號檔!H:H,A96,交易編號檔!I:I)</f>
        <v>1863.1666666666667</v>
      </c>
      <c r="U96" s="5">
        <f>MAX(INT((100-R96)/10)+1,0)</f>
        <v>9</v>
      </c>
      <c r="V96" s="5">
        <f>MIN(ROUND(S96,0),40)</f>
        <v>6</v>
      </c>
      <c r="W96" s="5">
        <f>MIN(ROUND(T96/160,0),50)</f>
        <v>12</v>
      </c>
      <c r="X96" s="1">
        <f>SUM(U96:W96)</f>
        <v>27</v>
      </c>
      <c r="Y96" s="63">
        <f t="shared" si="2"/>
        <v>50</v>
      </c>
      <c r="Z96" s="61">
        <f>_xlfn.IFNA(DATE(2008,1,1)-INDEX(交易編號檔!M:M,MATCH($Q96,交易編號檔!N:N,0)),"")</f>
        <v>18</v>
      </c>
      <c r="AA96" s="1">
        <f>COUNTIF(交易編號檔!N:N,$Q96)</f>
        <v>4</v>
      </c>
      <c r="AB96" s="1">
        <f>AVERAGEIF(交易編號檔!N:N,A96,交易編號檔!O:O)</f>
        <v>568.5</v>
      </c>
      <c r="AC96" s="5">
        <f>MAX(INT((100-Z96)/10)+1,0)</f>
        <v>9</v>
      </c>
      <c r="AD96" s="5">
        <f>MIN(ROUND(AA96,0),40)</f>
        <v>4</v>
      </c>
      <c r="AE96" s="5">
        <f>MIN(ROUND(AB96/160,0),50)</f>
        <v>4</v>
      </c>
      <c r="AF96" s="1">
        <f>SUM(AC96:AE96)</f>
        <v>17</v>
      </c>
      <c r="AG96" s="63">
        <f t="shared" si="3"/>
        <v>90</v>
      </c>
      <c r="AI96" s="5">
        <v>2030</v>
      </c>
      <c r="AJ96" s="63">
        <v>73</v>
      </c>
      <c r="AK96" s="63">
        <v>77</v>
      </c>
    </row>
    <row r="97" spans="1:37">
      <c r="A97" s="5">
        <v>4842</v>
      </c>
      <c r="B97" s="5" t="s">
        <v>4</v>
      </c>
      <c r="C97" s="5">
        <v>31</v>
      </c>
      <c r="D97" s="5">
        <v>111</v>
      </c>
      <c r="E97" s="5" t="s">
        <v>5</v>
      </c>
      <c r="F97" s="8">
        <f>DATE(2008,1,1)-INDEX(交易編號檔!B:B,MATCH(A97,交易編號檔!C:C,0))</f>
        <v>50</v>
      </c>
      <c r="G97" s="5">
        <f>COUNTIF(交易編號檔!C:C,A97)</f>
        <v>10</v>
      </c>
      <c r="H97" s="10">
        <f>AVERAGEIF(交易編號檔!C:C,A97,交易編號檔!D:D)</f>
        <v>1579.3</v>
      </c>
      <c r="I97" s="5">
        <f>MAX(INT((200-F97)/20)+1,0)</f>
        <v>8</v>
      </c>
      <c r="J97" s="5">
        <f>MIN(ROUND(G97/2,0),40)</f>
        <v>5</v>
      </c>
      <c r="K97" s="5">
        <f>MIN(ROUND(H97/160,0),50)</f>
        <v>10</v>
      </c>
      <c r="L97" s="5">
        <f>SUM(I97:K97)</f>
        <v>23</v>
      </c>
      <c r="M97" s="1">
        <f>RANK(L97,L:L,0)</f>
        <v>95</v>
      </c>
      <c r="Q97" s="5">
        <v>4842</v>
      </c>
      <c r="R97" s="61">
        <f>_xlfn.IFNA(DATE(2007,1,1)-INDEX(交易編號檔!G:G,MATCH($Q97,交易編號檔!H:H,0)),"")</f>
        <v>92</v>
      </c>
      <c r="S97" s="1">
        <f>COUNTIF(交易編號檔!H:H,$Q97)</f>
        <v>2</v>
      </c>
      <c r="T97" s="1">
        <f>AVERAGEIF(交易編號檔!H:H,A97,交易編號檔!I:I)</f>
        <v>4039.5</v>
      </c>
      <c r="U97" s="5">
        <f>MAX(INT((100-R97)/10)+1,0)</f>
        <v>1</v>
      </c>
      <c r="V97" s="5">
        <f>MIN(ROUND(S97,0),40)</f>
        <v>2</v>
      </c>
      <c r="W97" s="5">
        <f>MIN(ROUND(T97/160,0),50)</f>
        <v>25</v>
      </c>
      <c r="X97" s="1">
        <f>SUM(U97:W97)</f>
        <v>28</v>
      </c>
      <c r="Y97" s="63">
        <f t="shared" si="2"/>
        <v>45</v>
      </c>
      <c r="Z97" s="61">
        <f>_xlfn.IFNA(DATE(2008,1,1)-INDEX(交易編號檔!M:M,MATCH($Q97,交易編號檔!N:N,0)),"")</f>
        <v>50</v>
      </c>
      <c r="AA97" s="1">
        <f>COUNTIF(交易編號檔!N:N,$Q97)</f>
        <v>8</v>
      </c>
      <c r="AB97" s="1">
        <f>AVERAGEIF(交易編號檔!N:N,A97,交易編號檔!O:O)</f>
        <v>964.25</v>
      </c>
      <c r="AC97" s="5">
        <f>MAX(INT((100-Z97)/10)+1,0)</f>
        <v>6</v>
      </c>
      <c r="AD97" s="5">
        <f>MIN(ROUND(AA97,0),40)</f>
        <v>8</v>
      </c>
      <c r="AE97" s="5">
        <f>MIN(ROUND(AB97/160,0),50)</f>
        <v>6</v>
      </c>
      <c r="AF97" s="1">
        <f>SUM(AC97:AE97)</f>
        <v>20</v>
      </c>
      <c r="AG97" s="63">
        <f t="shared" si="3"/>
        <v>71</v>
      </c>
      <c r="AI97" s="5">
        <v>5005</v>
      </c>
      <c r="AJ97" s="63">
        <v>106</v>
      </c>
      <c r="AK97" s="63">
        <v>71</v>
      </c>
    </row>
    <row r="98" spans="1:37">
      <c r="A98" s="5">
        <v>139</v>
      </c>
      <c r="B98" s="5" t="s">
        <v>4</v>
      </c>
      <c r="C98" s="5">
        <v>57</v>
      </c>
      <c r="D98" s="5">
        <v>114</v>
      </c>
      <c r="E98" s="5" t="s">
        <v>5</v>
      </c>
      <c r="F98" s="8">
        <f>DATE(2008,1,1)-INDEX(交易編號檔!B:B,MATCH(A98,交易編號檔!C:C,0))</f>
        <v>44</v>
      </c>
      <c r="G98" s="5">
        <f>COUNTIF(交易編號檔!C:C,A98)</f>
        <v>15</v>
      </c>
      <c r="H98" s="10">
        <f>AVERAGEIF(交易編號檔!C:C,A98,交易編號檔!D:D)</f>
        <v>1176.9333333333334</v>
      </c>
      <c r="I98" s="5">
        <f>MAX(INT((200-F98)/20)+1,0)</f>
        <v>8</v>
      </c>
      <c r="J98" s="5">
        <f>MIN(ROUND(G98/2,0),40)</f>
        <v>8</v>
      </c>
      <c r="K98" s="5">
        <f>MIN(ROUND(H98/160,0),50)</f>
        <v>7</v>
      </c>
      <c r="L98" s="5">
        <f>SUM(I98:K98)</f>
        <v>23</v>
      </c>
      <c r="M98" s="1">
        <f>RANK(L98,L:L,0)</f>
        <v>95</v>
      </c>
      <c r="Q98" s="5">
        <v>139</v>
      </c>
      <c r="R98" s="61">
        <f>_xlfn.IFNA(DATE(2007,1,1)-INDEX(交易編號檔!G:G,MATCH($Q98,交易編號檔!H:H,0)),"")</f>
        <v>4</v>
      </c>
      <c r="S98" s="1">
        <f>COUNTIF(交易編號檔!H:H,$Q98)</f>
        <v>9</v>
      </c>
      <c r="T98" s="1">
        <f>AVERAGEIF(交易編號檔!H:H,A98,交易編號檔!I:I)</f>
        <v>1794.4444444444443</v>
      </c>
      <c r="U98" s="5">
        <f>MAX(INT((100-R98)/10)+1,0)</f>
        <v>10</v>
      </c>
      <c r="V98" s="5">
        <f>MIN(ROUND(S98,0),40)</f>
        <v>9</v>
      </c>
      <c r="W98" s="5">
        <f>MIN(ROUND(T98/160,0),50)</f>
        <v>11</v>
      </c>
      <c r="X98" s="1">
        <f>SUM(U98:W98)</f>
        <v>30</v>
      </c>
      <c r="Y98" s="63">
        <f t="shared" si="2"/>
        <v>41</v>
      </c>
      <c r="Z98" s="61">
        <f>_xlfn.IFNA(DATE(2008,1,1)-INDEX(交易編號檔!M:M,MATCH($Q98,交易編號檔!N:N,0)),"")</f>
        <v>44</v>
      </c>
      <c r="AA98" s="1">
        <f>COUNTIF(交易編號檔!N:N,$Q98)</f>
        <v>6</v>
      </c>
      <c r="AB98" s="1">
        <f>AVERAGEIF(交易編號檔!N:N,A98,交易編號檔!O:O)</f>
        <v>250.66666666666666</v>
      </c>
      <c r="AC98" s="5">
        <f>MAX(INT((100-Z98)/10)+1,0)</f>
        <v>6</v>
      </c>
      <c r="AD98" s="5">
        <f>MIN(ROUND(AA98,0),40)</f>
        <v>6</v>
      </c>
      <c r="AE98" s="5">
        <f>MIN(ROUND(AB98/160,0),50)</f>
        <v>2</v>
      </c>
      <c r="AF98" s="1">
        <f>SUM(AC98:AE98)</f>
        <v>14</v>
      </c>
      <c r="AG98" s="63">
        <f t="shared" si="3"/>
        <v>112</v>
      </c>
      <c r="AI98" s="5">
        <v>3675</v>
      </c>
      <c r="AJ98" s="63">
        <v>83</v>
      </c>
      <c r="AK98" s="63">
        <v>28</v>
      </c>
    </row>
    <row r="99" spans="1:37">
      <c r="A99" s="5">
        <v>915</v>
      </c>
      <c r="B99" s="5" t="s">
        <v>6</v>
      </c>
      <c r="C99" s="5">
        <v>53</v>
      </c>
      <c r="D99" s="5">
        <v>244</v>
      </c>
      <c r="E99" s="5" t="s">
        <v>5</v>
      </c>
      <c r="F99" s="8">
        <f>DATE(2008,1,1)-INDEX(交易編號檔!B:B,MATCH(A99,交易編號檔!C:C,0))</f>
        <v>63</v>
      </c>
      <c r="G99" s="5">
        <f>COUNTIF(交易編號檔!C:C,A99)</f>
        <v>12</v>
      </c>
      <c r="H99" s="10">
        <f>AVERAGEIF(交易編號檔!C:C,A99,交易編號檔!D:D)</f>
        <v>1573.0833333333333</v>
      </c>
      <c r="I99" s="5">
        <f>MAX(INT((200-F99)/20)+1,0)</f>
        <v>7</v>
      </c>
      <c r="J99" s="5">
        <f>MIN(ROUND(G99/2,0),40)</f>
        <v>6</v>
      </c>
      <c r="K99" s="5">
        <f>MIN(ROUND(H99/160,0),50)</f>
        <v>10</v>
      </c>
      <c r="L99" s="5">
        <f>SUM(I99:K99)</f>
        <v>23</v>
      </c>
      <c r="M99" s="1">
        <f>RANK(L99,L:L,0)</f>
        <v>95</v>
      </c>
      <c r="Q99" s="5">
        <v>915</v>
      </c>
      <c r="R99" s="61">
        <f>_xlfn.IFNA(DATE(2007,1,1)-INDEX(交易編號檔!G:G,MATCH($Q99,交易編號檔!H:H,0)),"")</f>
        <v>42</v>
      </c>
      <c r="S99" s="1">
        <f>COUNTIF(交易編號檔!H:H,$Q99)</f>
        <v>8</v>
      </c>
      <c r="T99" s="1">
        <f>AVERAGEIF(交易編號檔!H:H,A99,交易編號檔!I:I)</f>
        <v>626.125</v>
      </c>
      <c r="U99" s="5">
        <f>MAX(INT((100-R99)/10)+1,0)</f>
        <v>6</v>
      </c>
      <c r="V99" s="5">
        <f>MIN(ROUND(S99,0),40)</f>
        <v>8</v>
      </c>
      <c r="W99" s="5">
        <f>MIN(ROUND(T99/160,0),50)</f>
        <v>4</v>
      </c>
      <c r="X99" s="1">
        <f>SUM(U99:W99)</f>
        <v>18</v>
      </c>
      <c r="Y99" s="63">
        <f t="shared" si="2"/>
        <v>75</v>
      </c>
      <c r="Z99" s="61">
        <f>_xlfn.IFNA(DATE(2008,1,1)-INDEX(交易編號檔!M:M,MATCH($Q99,交易編號檔!N:N,0)),"")</f>
        <v>63</v>
      </c>
      <c r="AA99" s="1">
        <f>COUNTIF(交易編號檔!N:N,$Q99)</f>
        <v>4</v>
      </c>
      <c r="AB99" s="1">
        <f>AVERAGEIF(交易編號檔!N:N,A99,交易編號檔!O:O)</f>
        <v>3467</v>
      </c>
      <c r="AC99" s="5">
        <f>MAX(INT((100-Z99)/10)+1,0)</f>
        <v>4</v>
      </c>
      <c r="AD99" s="5">
        <f>MIN(ROUND(AA99,0),40)</f>
        <v>4</v>
      </c>
      <c r="AE99" s="5">
        <f>MIN(ROUND(AB99/160,0),50)</f>
        <v>22</v>
      </c>
      <c r="AF99" s="1">
        <f>SUM(AC99:AE99)</f>
        <v>30</v>
      </c>
      <c r="AG99" s="63">
        <f t="shared" si="3"/>
        <v>35</v>
      </c>
      <c r="AI99" s="5">
        <v>5239</v>
      </c>
      <c r="AJ99" s="63">
        <v>120</v>
      </c>
      <c r="AK99" s="63">
        <v>63</v>
      </c>
    </row>
    <row r="100" spans="1:37">
      <c r="A100" s="5">
        <v>7892</v>
      </c>
      <c r="B100" s="5" t="s">
        <v>6</v>
      </c>
      <c r="C100" s="5">
        <v>36</v>
      </c>
      <c r="D100" s="5">
        <v>802</v>
      </c>
      <c r="E100" s="5" t="s">
        <v>7</v>
      </c>
      <c r="F100" s="8">
        <f>DATE(2008,1,1)-INDEX(交易編號檔!B:B,MATCH(A100,交易編號檔!C:C,0))</f>
        <v>68</v>
      </c>
      <c r="G100" s="5">
        <f>COUNTIF(交易編號檔!C:C,A100)</f>
        <v>1</v>
      </c>
      <c r="H100" s="10">
        <f>AVERAGEIF(交易編號檔!C:C,A100,交易編號檔!D:D)</f>
        <v>2399</v>
      </c>
      <c r="I100" s="5">
        <f>MAX(INT((200-F100)/20)+1,0)</f>
        <v>7</v>
      </c>
      <c r="J100" s="5">
        <f>MIN(ROUND(G100/2,0),40)</f>
        <v>1</v>
      </c>
      <c r="K100" s="5">
        <f>MIN(ROUND(H100/160,0),50)</f>
        <v>15</v>
      </c>
      <c r="L100" s="5">
        <f>SUM(I100:K100)</f>
        <v>23</v>
      </c>
      <c r="M100" s="1">
        <f>RANK(L100,L:L,0)</f>
        <v>95</v>
      </c>
      <c r="R100" s="61"/>
      <c r="U100" s="5"/>
      <c r="V100" s="5"/>
      <c r="W100" s="5"/>
      <c r="Y100" s="63" t="str">
        <f t="shared" si="2"/>
        <v/>
      </c>
      <c r="Z100" s="61"/>
      <c r="AC100" s="5"/>
      <c r="AD100" s="5"/>
      <c r="AE100" s="5"/>
      <c r="AG100" s="63" t="str">
        <f t="shared" si="3"/>
        <v/>
      </c>
      <c r="AI100" s="5">
        <v>3438</v>
      </c>
      <c r="AJ100" s="63">
        <v>92</v>
      </c>
      <c r="AK100" s="63">
        <v>57</v>
      </c>
    </row>
    <row r="101" spans="1:37">
      <c r="A101" s="5">
        <v>6966</v>
      </c>
      <c r="B101" s="5" t="s">
        <v>4</v>
      </c>
      <c r="C101" s="5">
        <v>52</v>
      </c>
      <c r="D101" s="5">
        <v>110</v>
      </c>
      <c r="E101" s="5" t="s">
        <v>5</v>
      </c>
      <c r="F101" s="8">
        <f>DATE(2008,1,1)-INDEX(交易編號檔!B:B,MATCH(A101,交易編號檔!C:C,0))</f>
        <v>207</v>
      </c>
      <c r="G101" s="5">
        <f>COUNTIF(交易編號檔!C:C,A101)</f>
        <v>1</v>
      </c>
      <c r="H101" s="10">
        <f>AVERAGEIF(交易編號檔!C:C,A101,交易編號檔!D:D)</f>
        <v>3500</v>
      </c>
      <c r="I101" s="5">
        <f>MAX(INT((200-F101)/20)+1,0)</f>
        <v>0</v>
      </c>
      <c r="J101" s="5">
        <f>MIN(ROUND(G101/2,0),40)</f>
        <v>1</v>
      </c>
      <c r="K101" s="5">
        <f>MIN(ROUND(H101/160,0),50)</f>
        <v>22</v>
      </c>
      <c r="L101" s="5">
        <f>SUM(I101:K101)</f>
        <v>23</v>
      </c>
      <c r="M101" s="1">
        <f>RANK(L101,L:L,0)</f>
        <v>95</v>
      </c>
      <c r="R101" s="61"/>
      <c r="U101" s="5"/>
      <c r="V101" s="5"/>
      <c r="W101" s="5"/>
      <c r="Y101" s="63" t="str">
        <f t="shared" si="2"/>
        <v/>
      </c>
      <c r="Z101" s="61"/>
      <c r="AC101" s="5"/>
      <c r="AD101" s="5"/>
      <c r="AE101" s="5"/>
      <c r="AG101" s="63" t="str">
        <f t="shared" si="3"/>
        <v/>
      </c>
      <c r="AI101" s="5">
        <v>742</v>
      </c>
      <c r="AJ101" s="63">
        <v>92</v>
      </c>
      <c r="AK101" s="63">
        <v>71</v>
      </c>
    </row>
    <row r="102" spans="1:37">
      <c r="A102" s="5">
        <v>2995</v>
      </c>
      <c r="B102" s="5" t="s">
        <v>4</v>
      </c>
      <c r="C102" s="5">
        <v>47</v>
      </c>
      <c r="D102" s="5">
        <v>247</v>
      </c>
      <c r="E102" s="5" t="s">
        <v>5</v>
      </c>
      <c r="F102" s="8">
        <f>DATE(2008,1,1)-INDEX(交易編號檔!B:B,MATCH(A102,交易編號檔!C:C,0))</f>
        <v>150</v>
      </c>
      <c r="G102" s="5">
        <f>COUNTIF(交易編號檔!C:C,A102)</f>
        <v>11</v>
      </c>
      <c r="H102" s="10">
        <f>AVERAGEIF(交易編號檔!C:C,A102,交易編號檔!D:D)</f>
        <v>2179.6363636363635</v>
      </c>
      <c r="I102" s="5">
        <f>MAX(INT((200-F102)/20)+1,0)</f>
        <v>3</v>
      </c>
      <c r="J102" s="5">
        <f>MIN(ROUND(G102/2,0),40)</f>
        <v>6</v>
      </c>
      <c r="K102" s="5">
        <f>MIN(ROUND(H102/160,0),50)</f>
        <v>14</v>
      </c>
      <c r="L102" s="5">
        <f>SUM(I102:K102)</f>
        <v>23</v>
      </c>
      <c r="M102" s="1">
        <f>RANK(L102,L:L,0)</f>
        <v>95</v>
      </c>
      <c r="Q102" s="5">
        <v>2995</v>
      </c>
      <c r="R102" s="61">
        <f>_xlfn.IFNA(DATE(2007,1,1)-INDEX(交易編號檔!G:G,MATCH($Q102,交易編號檔!H:H,0)),"")</f>
        <v>13</v>
      </c>
      <c r="S102" s="1">
        <f>COUNTIF(交易編號檔!H:H,$Q102)</f>
        <v>6</v>
      </c>
      <c r="T102" s="1">
        <f>AVERAGEIF(交易編號檔!H:H,A102,交易編號檔!I:I)</f>
        <v>3444.3333333333335</v>
      </c>
      <c r="U102" s="5">
        <f>MAX(INT((100-R102)/10)+1,0)</f>
        <v>9</v>
      </c>
      <c r="V102" s="5">
        <f>MIN(ROUND(S102,0),40)</f>
        <v>6</v>
      </c>
      <c r="W102" s="5">
        <f>MIN(ROUND(T102/160,0),50)</f>
        <v>22</v>
      </c>
      <c r="X102" s="1">
        <f>SUM(U102:W102)</f>
        <v>37</v>
      </c>
      <c r="Y102" s="63">
        <f t="shared" si="2"/>
        <v>33</v>
      </c>
      <c r="Z102" s="61">
        <f>_xlfn.IFNA(DATE(2008,1,1)-INDEX(交易編號檔!M:M,MATCH($Q102,交易編號檔!N:N,0)),"")</f>
        <v>150</v>
      </c>
      <c r="AA102" s="1">
        <f>COUNTIF(交易編號檔!N:N,$Q102)</f>
        <v>5</v>
      </c>
      <c r="AB102" s="1">
        <f>AVERAGEIF(交易編號檔!N:N,A102,交易編號檔!O:O)</f>
        <v>662</v>
      </c>
      <c r="AC102" s="5">
        <f>MAX(INT((100-Z102)/10)+1,0)</f>
        <v>0</v>
      </c>
      <c r="AD102" s="5">
        <f>MIN(ROUND(AA102,0),40)</f>
        <v>5</v>
      </c>
      <c r="AE102" s="5">
        <f>MIN(ROUND(AB102/160,0),50)</f>
        <v>4</v>
      </c>
      <c r="AF102" s="1">
        <f>SUM(AC102:AE102)</f>
        <v>9</v>
      </c>
      <c r="AG102" s="63">
        <f t="shared" si="3"/>
        <v>125</v>
      </c>
      <c r="AI102" s="5">
        <v>5781</v>
      </c>
      <c r="AJ102" s="63">
        <v>100</v>
      </c>
      <c r="AK102" s="63">
        <v>57</v>
      </c>
    </row>
    <row r="103" spans="1:37">
      <c r="A103" s="5">
        <v>1679</v>
      </c>
      <c r="B103" s="5" t="s">
        <v>4</v>
      </c>
      <c r="C103" s="5">
        <v>40</v>
      </c>
      <c r="D103" s="5">
        <v>220</v>
      </c>
      <c r="E103" s="5" t="s">
        <v>5</v>
      </c>
      <c r="F103" s="8">
        <f>DATE(2008,1,1)-INDEX(交易編號檔!B:B,MATCH(A103,交易編號檔!C:C,0))</f>
        <v>28</v>
      </c>
      <c r="G103" s="5">
        <f>COUNTIF(交易編號檔!C:C,A103)</f>
        <v>8</v>
      </c>
      <c r="H103" s="10">
        <f>AVERAGEIF(交易編號檔!C:C,A103,交易編號檔!D:D)</f>
        <v>1518.375</v>
      </c>
      <c r="I103" s="5">
        <f>MAX(INT((200-F103)/20)+1,0)</f>
        <v>9</v>
      </c>
      <c r="J103" s="5">
        <f>MIN(ROUND(G103/2,0),40)</f>
        <v>4</v>
      </c>
      <c r="K103" s="5">
        <f>MIN(ROUND(H103/160,0),50)</f>
        <v>9</v>
      </c>
      <c r="L103" s="5">
        <f>SUM(I103:K103)</f>
        <v>22</v>
      </c>
      <c r="M103" s="1">
        <f>RANK(L103,L:L,0)</f>
        <v>102</v>
      </c>
      <c r="Q103" s="5">
        <v>1679</v>
      </c>
      <c r="R103" s="61">
        <f>_xlfn.IFNA(DATE(2007,1,1)-INDEX(交易編號檔!G:G,MATCH($Q103,交易編號檔!H:H,0)),"")</f>
        <v>232</v>
      </c>
      <c r="S103" s="1">
        <f>COUNTIF(交易編號檔!H:H,$Q103)</f>
        <v>4</v>
      </c>
      <c r="T103" s="1">
        <f>AVERAGEIF(交易編號檔!H:H,A103,交易編號檔!I:I)</f>
        <v>1004.5</v>
      </c>
      <c r="U103" s="5">
        <f>MAX(INT((100-R103)/10)+1,0)</f>
        <v>0</v>
      </c>
      <c r="V103" s="5">
        <f>MIN(ROUND(S103,0),40)</f>
        <v>4</v>
      </c>
      <c r="W103" s="5">
        <f>MIN(ROUND(T103/160,0),50)</f>
        <v>6</v>
      </c>
      <c r="X103" s="1">
        <f>SUM(U103:W103)</f>
        <v>10</v>
      </c>
      <c r="Y103" s="63">
        <f t="shared" si="2"/>
        <v>100</v>
      </c>
      <c r="Z103" s="61">
        <f>_xlfn.IFNA(DATE(2008,1,1)-INDEX(交易編號檔!M:M,MATCH($Q103,交易編號檔!N:N,0)),"")</f>
        <v>28</v>
      </c>
      <c r="AA103" s="1">
        <f>COUNTIF(交易編號檔!N:N,$Q103)</f>
        <v>4</v>
      </c>
      <c r="AB103" s="1">
        <f>AVERAGEIF(交易編號檔!N:N,A103,交易編號檔!O:O)</f>
        <v>2032.25</v>
      </c>
      <c r="AC103" s="5">
        <f>MAX(INT((100-Z103)/10)+1,0)</f>
        <v>8</v>
      </c>
      <c r="AD103" s="5">
        <f>MIN(ROUND(AA103,0),40)</f>
        <v>4</v>
      </c>
      <c r="AE103" s="5">
        <f>MIN(ROUND(AB103/160,0),50)</f>
        <v>13</v>
      </c>
      <c r="AF103" s="1">
        <f>SUM(AC103:AE103)</f>
        <v>25</v>
      </c>
      <c r="AG103" s="63">
        <f t="shared" si="3"/>
        <v>48</v>
      </c>
      <c r="AI103" s="5">
        <v>4967</v>
      </c>
      <c r="AJ103" s="63">
        <v>83</v>
      </c>
      <c r="AK103" s="63">
        <v>77</v>
      </c>
    </row>
    <row r="104" spans="1:37">
      <c r="A104" s="5">
        <v>2224</v>
      </c>
      <c r="B104" s="5" t="s">
        <v>6</v>
      </c>
      <c r="C104" s="5">
        <v>45</v>
      </c>
      <c r="D104" s="5">
        <v>200</v>
      </c>
      <c r="E104" s="5" t="s">
        <v>5</v>
      </c>
      <c r="F104" s="8">
        <f>DATE(2008,1,1)-INDEX(交易編號檔!B:B,MATCH(A104,交易編號檔!C:C,0))</f>
        <v>33</v>
      </c>
      <c r="G104" s="5">
        <f>COUNTIF(交易編號檔!C:C,A104)</f>
        <v>8</v>
      </c>
      <c r="H104" s="10">
        <f>AVERAGEIF(交易編號檔!C:C,A104,交易編號檔!D:D)</f>
        <v>1513.875</v>
      </c>
      <c r="I104" s="5">
        <f>MAX(INT((200-F104)/20)+1,0)</f>
        <v>9</v>
      </c>
      <c r="J104" s="5">
        <f>MIN(ROUND(G104/2,0),40)</f>
        <v>4</v>
      </c>
      <c r="K104" s="5">
        <f>MIN(ROUND(H104/160,0),50)</f>
        <v>9</v>
      </c>
      <c r="L104" s="5">
        <f>SUM(I104:K104)</f>
        <v>22</v>
      </c>
      <c r="M104" s="1">
        <f>RANK(L104,L:L,0)</f>
        <v>102</v>
      </c>
      <c r="Q104" s="5">
        <v>2224</v>
      </c>
      <c r="R104" s="61">
        <f>_xlfn.IFNA(DATE(2007,1,1)-INDEX(交易編號檔!G:G,MATCH($Q104,交易編號檔!H:H,0)),"")</f>
        <v>82</v>
      </c>
      <c r="S104" s="1">
        <f>COUNTIF(交易編號檔!H:H,$Q104)</f>
        <v>2</v>
      </c>
      <c r="T104" s="1">
        <f>AVERAGEIF(交易編號檔!H:H,A104,交易編號檔!I:I)</f>
        <v>656.5</v>
      </c>
      <c r="U104" s="5">
        <f>MAX(INT((100-R104)/10)+1,0)</f>
        <v>2</v>
      </c>
      <c r="V104" s="5">
        <f>MIN(ROUND(S104,0),40)</f>
        <v>2</v>
      </c>
      <c r="W104" s="5">
        <f>MIN(ROUND(T104/160,0),50)</f>
        <v>4</v>
      </c>
      <c r="X104" s="1">
        <f>SUM(U104:W104)</f>
        <v>8</v>
      </c>
      <c r="Y104" s="63">
        <f t="shared" si="2"/>
        <v>109</v>
      </c>
      <c r="Z104" s="61">
        <f>_xlfn.IFNA(DATE(2008,1,1)-INDEX(交易編號檔!M:M,MATCH($Q104,交易編號檔!N:N,0)),"")</f>
        <v>33</v>
      </c>
      <c r="AA104" s="1">
        <f>COUNTIF(交易編號檔!N:N,$Q104)</f>
        <v>6</v>
      </c>
      <c r="AB104" s="1">
        <f>AVERAGEIF(交易編號檔!N:N,A104,交易編號檔!O:O)</f>
        <v>1799.6666666666667</v>
      </c>
      <c r="AC104" s="5">
        <f>MAX(INT((100-Z104)/10)+1,0)</f>
        <v>7</v>
      </c>
      <c r="AD104" s="5">
        <f>MIN(ROUND(AA104,0),40)</f>
        <v>6</v>
      </c>
      <c r="AE104" s="5">
        <f>MIN(ROUND(AB104/160,0),50)</f>
        <v>11</v>
      </c>
      <c r="AF104" s="1">
        <f>SUM(AC104:AE104)</f>
        <v>24</v>
      </c>
      <c r="AG104" s="63">
        <f t="shared" si="3"/>
        <v>50</v>
      </c>
      <c r="AI104" s="5">
        <v>5096</v>
      </c>
      <c r="AJ104" s="63">
        <v>109</v>
      </c>
      <c r="AK104" s="63">
        <v>71</v>
      </c>
    </row>
    <row r="105" spans="1:37">
      <c r="A105" s="5">
        <v>2843</v>
      </c>
      <c r="B105" s="5" t="s">
        <v>4</v>
      </c>
      <c r="C105" s="5">
        <v>58</v>
      </c>
      <c r="D105" s="5">
        <v>243</v>
      </c>
      <c r="E105" s="5" t="s">
        <v>5</v>
      </c>
      <c r="F105" s="8">
        <f>DATE(2008,1,1)-INDEX(交易編號檔!B:B,MATCH(A105,交易編號檔!C:C,0))</f>
        <v>53</v>
      </c>
      <c r="G105" s="5">
        <f>COUNTIF(交易編號檔!C:C,A105)</f>
        <v>8</v>
      </c>
      <c r="H105" s="10">
        <f>AVERAGEIF(交易編號檔!C:C,A105,交易編號檔!D:D)</f>
        <v>1611.75</v>
      </c>
      <c r="I105" s="5">
        <f>MAX(INT((200-F105)/20)+1,0)</f>
        <v>8</v>
      </c>
      <c r="J105" s="5">
        <f>MIN(ROUND(G105/2,0),40)</f>
        <v>4</v>
      </c>
      <c r="K105" s="5">
        <f>MIN(ROUND(H105/160,0),50)</f>
        <v>10</v>
      </c>
      <c r="L105" s="5">
        <f>SUM(I105:K105)</f>
        <v>22</v>
      </c>
      <c r="M105" s="1">
        <f>RANK(L105,L:L,0)</f>
        <v>102</v>
      </c>
      <c r="Q105" s="5">
        <v>2843</v>
      </c>
      <c r="R105" s="61">
        <f>_xlfn.IFNA(DATE(2007,1,1)-INDEX(交易編號檔!G:G,MATCH($Q105,交易編號檔!H:H,0)),"")</f>
        <v>6</v>
      </c>
      <c r="S105" s="1">
        <f>COUNTIF(交易編號檔!H:H,$Q105)</f>
        <v>5</v>
      </c>
      <c r="T105" s="1">
        <f>AVERAGEIF(交易編號檔!H:H,A105,交易編號檔!I:I)</f>
        <v>1389.4</v>
      </c>
      <c r="U105" s="5">
        <f>MAX(INT((100-R105)/10)+1,0)</f>
        <v>10</v>
      </c>
      <c r="V105" s="5">
        <f>MIN(ROUND(S105,0),40)</f>
        <v>5</v>
      </c>
      <c r="W105" s="5">
        <f>MIN(ROUND(T105/160,0),50)</f>
        <v>9</v>
      </c>
      <c r="X105" s="1">
        <f>SUM(U105:W105)</f>
        <v>24</v>
      </c>
      <c r="Y105" s="63">
        <f t="shared" si="2"/>
        <v>58</v>
      </c>
      <c r="Z105" s="61">
        <f>_xlfn.IFNA(DATE(2008,1,1)-INDEX(交易編號檔!M:M,MATCH($Q105,交易編號檔!N:N,0)),"")</f>
        <v>53</v>
      </c>
      <c r="AA105" s="1">
        <f>COUNTIF(交易編號檔!N:N,$Q105)</f>
        <v>3</v>
      </c>
      <c r="AB105" s="1">
        <f>AVERAGEIF(交易編號檔!N:N,A105,交易編號檔!O:O)</f>
        <v>1982.3333333333333</v>
      </c>
      <c r="AC105" s="5">
        <f>MAX(INT((100-Z105)/10)+1,0)</f>
        <v>5</v>
      </c>
      <c r="AD105" s="5">
        <f>MIN(ROUND(AA105,0),40)</f>
        <v>3</v>
      </c>
      <c r="AE105" s="5">
        <f>MIN(ROUND(AB105/160,0),50)</f>
        <v>12</v>
      </c>
      <c r="AF105" s="1">
        <f>SUM(AC105:AE105)</f>
        <v>20</v>
      </c>
      <c r="AG105" s="63">
        <f t="shared" si="3"/>
        <v>71</v>
      </c>
      <c r="AI105" s="5">
        <v>4436</v>
      </c>
      <c r="AJ105" s="63">
        <v>125</v>
      </c>
      <c r="AK105" s="63">
        <v>50</v>
      </c>
    </row>
    <row r="106" spans="1:37">
      <c r="A106" s="5">
        <v>5468</v>
      </c>
      <c r="B106" s="5" t="s">
        <v>4</v>
      </c>
      <c r="C106" s="5">
        <v>40</v>
      </c>
      <c r="D106" s="5">
        <v>514</v>
      </c>
      <c r="E106" s="5" t="s">
        <v>8</v>
      </c>
      <c r="F106" s="8">
        <f>DATE(2008,1,1)-INDEX(交易編號檔!B:B,MATCH(A106,交易編號檔!C:C,0))</f>
        <v>170</v>
      </c>
      <c r="G106" s="5">
        <f>COUNTIF(交易編號檔!C:C,A106)</f>
        <v>4</v>
      </c>
      <c r="H106" s="10">
        <f>AVERAGEIF(交易編號檔!C:C,A106,交易編號檔!D:D)</f>
        <v>2831.75</v>
      </c>
      <c r="I106" s="5">
        <f>MAX(INT((200-F106)/20)+1,0)</f>
        <v>2</v>
      </c>
      <c r="J106" s="5">
        <f>MIN(ROUND(G106/2,0),40)</f>
        <v>2</v>
      </c>
      <c r="K106" s="5">
        <f>MIN(ROUND(H106/160,0),50)</f>
        <v>18</v>
      </c>
      <c r="L106" s="5">
        <f>SUM(I106:K106)</f>
        <v>22</v>
      </c>
      <c r="M106" s="1">
        <f>RANK(L106,L:L,0)</f>
        <v>102</v>
      </c>
      <c r="Q106" s="5">
        <v>5468</v>
      </c>
      <c r="R106" s="61">
        <f>_xlfn.IFNA(DATE(2007,1,1)-INDEX(交易編號檔!G:G,MATCH($Q106,交易編號檔!H:H,0)),"")</f>
        <v>99</v>
      </c>
      <c r="S106" s="1">
        <f>COUNTIF(交易編號檔!H:H,$Q106)</f>
        <v>1</v>
      </c>
      <c r="T106" s="1">
        <f>AVERAGEIF(交易編號檔!H:H,A106,交易編號檔!I:I)</f>
        <v>6399</v>
      </c>
      <c r="U106" s="5">
        <f>MAX(INT((100-R106)/10)+1,0)</f>
        <v>1</v>
      </c>
      <c r="V106" s="5">
        <f>MIN(ROUND(S106,0),40)</f>
        <v>1</v>
      </c>
      <c r="W106" s="5">
        <f>MIN(ROUND(T106/160,0),50)</f>
        <v>40</v>
      </c>
      <c r="X106" s="1">
        <f>SUM(U106:W106)</f>
        <v>42</v>
      </c>
      <c r="Y106" s="63">
        <f t="shared" si="2"/>
        <v>27</v>
      </c>
      <c r="Z106" s="61">
        <f>_xlfn.IFNA(DATE(2008,1,1)-INDEX(交易編號檔!M:M,MATCH($Q106,交易編號檔!N:N,0)),"")</f>
        <v>170</v>
      </c>
      <c r="AA106" s="1">
        <f>COUNTIF(交易編號檔!N:N,$Q106)</f>
        <v>3</v>
      </c>
      <c r="AB106" s="1">
        <f>AVERAGEIF(交易編號檔!N:N,A106,交易編號檔!O:O)</f>
        <v>1642.6666666666667</v>
      </c>
      <c r="AC106" s="5">
        <f>MAX(INT((100-Z106)/10)+1,0)</f>
        <v>0</v>
      </c>
      <c r="AD106" s="5">
        <f>MIN(ROUND(AA106,0),40)</f>
        <v>3</v>
      </c>
      <c r="AE106" s="5">
        <f>MIN(ROUND(AB106/160,0),50)</f>
        <v>10</v>
      </c>
      <c r="AF106" s="1">
        <f>SUM(AC106:AE106)</f>
        <v>13</v>
      </c>
      <c r="AG106" s="63">
        <f t="shared" si="3"/>
        <v>114</v>
      </c>
      <c r="AI106" s="5">
        <v>5521</v>
      </c>
      <c r="AJ106" s="63">
        <v>109</v>
      </c>
      <c r="AK106" s="63">
        <v>63</v>
      </c>
    </row>
    <row r="107" spans="1:37">
      <c r="A107" s="5">
        <v>2205</v>
      </c>
      <c r="B107" s="5" t="s">
        <v>4</v>
      </c>
      <c r="C107" s="5">
        <v>60</v>
      </c>
      <c r="D107" s="5">
        <v>220</v>
      </c>
      <c r="E107" s="5" t="s">
        <v>5</v>
      </c>
      <c r="F107" s="8">
        <f>DATE(2008,1,1)-INDEX(交易編號檔!B:B,MATCH(A107,交易編號檔!C:C,0))</f>
        <v>43</v>
      </c>
      <c r="G107" s="5">
        <f>COUNTIF(交易編號檔!C:C,A107)</f>
        <v>8</v>
      </c>
      <c r="H107" s="10">
        <f>AVERAGEIF(交易編號檔!C:C,A107,交易編號檔!D:D)</f>
        <v>1546.5</v>
      </c>
      <c r="I107" s="5">
        <f>MAX(INT((200-F107)/20)+1,0)</f>
        <v>8</v>
      </c>
      <c r="J107" s="5">
        <f>MIN(ROUND(G107/2,0),40)</f>
        <v>4</v>
      </c>
      <c r="K107" s="5">
        <f>MIN(ROUND(H107/160,0),50)</f>
        <v>10</v>
      </c>
      <c r="L107" s="5">
        <f>SUM(I107:K107)</f>
        <v>22</v>
      </c>
      <c r="M107" s="1">
        <f>RANK(L107,L:L,0)</f>
        <v>102</v>
      </c>
      <c r="Q107" s="5">
        <v>2205</v>
      </c>
      <c r="R107" s="61">
        <f>_xlfn.IFNA(DATE(2007,1,1)-INDEX(交易編號檔!G:G,MATCH($Q107,交易編號檔!H:H,0)),"")</f>
        <v>42</v>
      </c>
      <c r="S107" s="1">
        <f>COUNTIF(交易編號檔!H:H,$Q107)</f>
        <v>5</v>
      </c>
      <c r="T107" s="1">
        <f>AVERAGEIF(交易編號檔!H:H,A107,交易編號檔!I:I)</f>
        <v>374.8</v>
      </c>
      <c r="U107" s="5">
        <f>MAX(INT((100-R107)/10)+1,0)</f>
        <v>6</v>
      </c>
      <c r="V107" s="5">
        <f>MIN(ROUND(S107,0),40)</f>
        <v>5</v>
      </c>
      <c r="W107" s="5">
        <f>MIN(ROUND(T107/160,0),50)</f>
        <v>2</v>
      </c>
      <c r="X107" s="1">
        <f>SUM(U107:W107)</f>
        <v>13</v>
      </c>
      <c r="Y107" s="63">
        <f t="shared" si="2"/>
        <v>92</v>
      </c>
      <c r="Z107" s="61">
        <f>_xlfn.IFNA(DATE(2008,1,1)-INDEX(交易編號檔!M:M,MATCH($Q107,交易編號檔!N:N,0)),"")</f>
        <v>43</v>
      </c>
      <c r="AA107" s="1">
        <f>COUNTIF(交易編號檔!N:N,$Q107)</f>
        <v>3</v>
      </c>
      <c r="AB107" s="1">
        <f>AVERAGEIF(交易編號檔!N:N,A107,交易編號檔!O:O)</f>
        <v>3499.3333333333335</v>
      </c>
      <c r="AC107" s="5">
        <f>MAX(INT((100-Z107)/10)+1,0)</f>
        <v>6</v>
      </c>
      <c r="AD107" s="5">
        <f>MIN(ROUND(AA107,0),40)</f>
        <v>3</v>
      </c>
      <c r="AE107" s="5">
        <f>MIN(ROUND(AB107/160,0),50)</f>
        <v>22</v>
      </c>
      <c r="AF107" s="1">
        <f>SUM(AC107:AE107)</f>
        <v>31</v>
      </c>
      <c r="AG107" s="63">
        <f t="shared" si="3"/>
        <v>34</v>
      </c>
      <c r="AI107" s="5">
        <v>3233</v>
      </c>
      <c r="AJ107" s="63">
        <v>40</v>
      </c>
      <c r="AK107" s="63">
        <v>125</v>
      </c>
    </row>
    <row r="108" spans="1:37">
      <c r="A108" s="5">
        <v>5918</v>
      </c>
      <c r="B108" s="5" t="s">
        <v>6</v>
      </c>
      <c r="C108" s="5">
        <v>49</v>
      </c>
      <c r="D108" s="5">
        <v>407</v>
      </c>
      <c r="E108" s="5" t="s">
        <v>8</v>
      </c>
      <c r="F108" s="8">
        <f>DATE(2008,1,1)-INDEX(交易編號檔!B:B,MATCH(A108,交易編號檔!C:C,0))</f>
        <v>101</v>
      </c>
      <c r="G108" s="5">
        <f>COUNTIF(交易編號檔!C:C,A108)</f>
        <v>3</v>
      </c>
      <c r="H108" s="10">
        <f>AVERAGEIF(交易編號檔!C:C,A108,交易編號檔!D:D)</f>
        <v>2416.6666666666665</v>
      </c>
      <c r="I108" s="5">
        <f>MAX(INT((200-F108)/20)+1,0)</f>
        <v>5</v>
      </c>
      <c r="J108" s="5">
        <f>MIN(ROUND(G108/2,0),40)</f>
        <v>2</v>
      </c>
      <c r="K108" s="5">
        <f>MIN(ROUND(H108/160,0),50)</f>
        <v>15</v>
      </c>
      <c r="L108" s="5">
        <f>SUM(I108:K108)</f>
        <v>22</v>
      </c>
      <c r="M108" s="1">
        <f>RANK(L108,L:L,0)</f>
        <v>102</v>
      </c>
      <c r="Q108" s="5">
        <v>5918</v>
      </c>
      <c r="R108" s="61">
        <f>_xlfn.IFNA(DATE(2007,1,1)-INDEX(交易編號檔!G:G,MATCH($Q108,交易編號檔!H:H,0)),"")</f>
        <v>7</v>
      </c>
      <c r="S108" s="1">
        <f>COUNTIF(交易編號檔!H:H,$Q108)</f>
        <v>2</v>
      </c>
      <c r="T108" s="1">
        <f>AVERAGEIF(交易編號檔!H:H,A108,交易編號檔!I:I)</f>
        <v>3400</v>
      </c>
      <c r="U108" s="5">
        <f>MAX(INT((100-R108)/10)+1,0)</f>
        <v>10</v>
      </c>
      <c r="V108" s="5">
        <f>MIN(ROUND(S108,0),40)</f>
        <v>2</v>
      </c>
      <c r="W108" s="5">
        <f>MIN(ROUND(T108/160,0),50)</f>
        <v>21</v>
      </c>
      <c r="X108" s="1">
        <f>SUM(U108:W108)</f>
        <v>33</v>
      </c>
      <c r="Y108" s="63">
        <f t="shared" si="2"/>
        <v>38</v>
      </c>
      <c r="Z108" s="61">
        <f>_xlfn.IFNA(DATE(2008,1,1)-INDEX(交易編號檔!M:M,MATCH($Q108,交易編號檔!N:N,0)),"")</f>
        <v>101</v>
      </c>
      <c r="AA108" s="1">
        <f>COUNTIF(交易編號檔!N:N,$Q108)</f>
        <v>1</v>
      </c>
      <c r="AB108" s="1">
        <f>AVERAGEIF(交易編號檔!N:N,A108,交易編號檔!O:O)</f>
        <v>450</v>
      </c>
      <c r="AC108" s="5">
        <f>MAX(INT((100-Z108)/10)+1,0)</f>
        <v>0</v>
      </c>
      <c r="AD108" s="5">
        <f>MIN(ROUND(AA108,0),40)</f>
        <v>1</v>
      </c>
      <c r="AE108" s="5">
        <f>MIN(ROUND(AB108/160,0),50)</f>
        <v>3</v>
      </c>
      <c r="AF108" s="1">
        <f>SUM(AC108:AE108)</f>
        <v>4</v>
      </c>
      <c r="AG108" s="63">
        <f t="shared" si="3"/>
        <v>133</v>
      </c>
      <c r="AI108" s="5">
        <v>2300</v>
      </c>
      <c r="AJ108" s="63">
        <v>70</v>
      </c>
      <c r="AK108" s="63">
        <v>90</v>
      </c>
    </row>
    <row r="109" spans="1:37">
      <c r="A109" s="5">
        <v>4389</v>
      </c>
      <c r="B109" s="5" t="s">
        <v>6</v>
      </c>
      <c r="C109" s="5">
        <v>108</v>
      </c>
      <c r="D109" s="5">
        <v>813</v>
      </c>
      <c r="E109" s="5" t="s">
        <v>7</v>
      </c>
      <c r="F109" s="8">
        <f>DATE(2008,1,1)-INDEX(交易編號檔!B:B,MATCH(A109,交易編號檔!C:C,0))</f>
        <v>61</v>
      </c>
      <c r="G109" s="5">
        <f>COUNTIF(交易編號檔!C:C,A109)</f>
        <v>3</v>
      </c>
      <c r="H109" s="10">
        <f>AVERAGEIF(交易編號檔!C:C,A109,交易編號檔!D:D)</f>
        <v>2078.3333333333335</v>
      </c>
      <c r="I109" s="5">
        <f>MAX(INT((200-F109)/20)+1,0)</f>
        <v>7</v>
      </c>
      <c r="J109" s="5">
        <f>MIN(ROUND(G109/2,0),40)</f>
        <v>2</v>
      </c>
      <c r="K109" s="5">
        <f>MIN(ROUND(H109/160,0),50)</f>
        <v>13</v>
      </c>
      <c r="L109" s="5">
        <f>SUM(I109:K109)</f>
        <v>22</v>
      </c>
      <c r="M109" s="1">
        <f>RANK(L109,L:L,0)</f>
        <v>102</v>
      </c>
      <c r="Q109" s="5">
        <v>4389</v>
      </c>
      <c r="R109" s="61">
        <f>_xlfn.IFNA(DATE(2007,1,1)-INDEX(交易編號檔!G:G,MATCH($Q109,交易編號檔!H:H,0)),"")</f>
        <v>233</v>
      </c>
      <c r="S109" s="1">
        <f>COUNTIF(交易編號檔!H:H,$Q109)</f>
        <v>1</v>
      </c>
      <c r="T109" s="1">
        <f>AVERAGEIF(交易編號檔!H:H,A109,交易編號檔!I:I)</f>
        <v>5398</v>
      </c>
      <c r="U109" s="5">
        <f>MAX(INT((100-R109)/10)+1,0)</f>
        <v>0</v>
      </c>
      <c r="V109" s="5">
        <f>MIN(ROUND(S109,0),40)</f>
        <v>1</v>
      </c>
      <c r="W109" s="5">
        <f>MIN(ROUND(T109/160,0),50)</f>
        <v>34</v>
      </c>
      <c r="X109" s="1">
        <f>SUM(U109:W109)</f>
        <v>35</v>
      </c>
      <c r="Y109" s="63">
        <f t="shared" si="2"/>
        <v>35</v>
      </c>
      <c r="Z109" s="61">
        <f>_xlfn.IFNA(DATE(2008,1,1)-INDEX(交易編號檔!M:M,MATCH($Q109,交易編號檔!N:N,0)),"")</f>
        <v>61</v>
      </c>
      <c r="AA109" s="1">
        <f>COUNTIF(交易編號檔!N:N,$Q109)</f>
        <v>2</v>
      </c>
      <c r="AB109" s="1">
        <f>AVERAGEIF(交易編號檔!N:N,A109,交易編號檔!O:O)</f>
        <v>418.5</v>
      </c>
      <c r="AC109" s="5">
        <f>MAX(INT((100-Z109)/10)+1,0)</f>
        <v>4</v>
      </c>
      <c r="AD109" s="5">
        <f>MIN(ROUND(AA109,0),40)</f>
        <v>2</v>
      </c>
      <c r="AE109" s="5">
        <f>MIN(ROUND(AB109/160,0),50)</f>
        <v>3</v>
      </c>
      <c r="AF109" s="1">
        <f>SUM(AC109:AE109)</f>
        <v>9</v>
      </c>
      <c r="AG109" s="63">
        <f t="shared" si="3"/>
        <v>125</v>
      </c>
      <c r="AI109" s="5">
        <v>4926</v>
      </c>
      <c r="AJ109" s="63">
        <v>98</v>
      </c>
      <c r="AK109" s="63">
        <v>107</v>
      </c>
    </row>
    <row r="110" spans="1:37">
      <c r="A110" s="5">
        <v>2942</v>
      </c>
      <c r="B110" s="5" t="s">
        <v>6</v>
      </c>
      <c r="C110" s="5">
        <v>51</v>
      </c>
      <c r="D110" s="5">
        <v>116</v>
      </c>
      <c r="E110" s="5" t="s">
        <v>5</v>
      </c>
      <c r="F110" s="8">
        <f>DATE(2008,1,1)-INDEX(交易編號檔!B:B,MATCH(A110,交易編號檔!C:C,0))</f>
        <v>23</v>
      </c>
      <c r="G110" s="5">
        <f>COUNTIF(交易編號檔!C:C,A110)</f>
        <v>7</v>
      </c>
      <c r="H110" s="10">
        <f>AVERAGEIF(交易編號檔!C:C,A110,交易編號檔!D:D)</f>
        <v>1400.2857142857142</v>
      </c>
      <c r="I110" s="5">
        <f>MAX(INT((200-F110)/20)+1,0)</f>
        <v>9</v>
      </c>
      <c r="J110" s="5">
        <f>MIN(ROUND(G110/2,0),40)</f>
        <v>4</v>
      </c>
      <c r="K110" s="5">
        <f>MIN(ROUND(H110/160,0),50)</f>
        <v>9</v>
      </c>
      <c r="L110" s="5">
        <f>SUM(I110:K110)</f>
        <v>22</v>
      </c>
      <c r="M110" s="1">
        <f>RANK(L110,L:L,0)</f>
        <v>102</v>
      </c>
      <c r="Q110" s="5">
        <v>2942</v>
      </c>
      <c r="R110" s="61">
        <f>_xlfn.IFNA(DATE(2007,1,1)-INDEX(交易編號檔!G:G,MATCH($Q110,交易編號檔!H:H,0)),"")</f>
        <v>33</v>
      </c>
      <c r="S110" s="1">
        <f>COUNTIF(交易編號檔!H:H,$Q110)</f>
        <v>4</v>
      </c>
      <c r="T110" s="1">
        <f>AVERAGEIF(交易編號檔!H:H,A110,交易編號檔!I:I)</f>
        <v>1113.25</v>
      </c>
      <c r="U110" s="5">
        <f>MAX(INT((100-R110)/10)+1,0)</f>
        <v>7</v>
      </c>
      <c r="V110" s="5">
        <f>MIN(ROUND(S110,0),40)</f>
        <v>4</v>
      </c>
      <c r="W110" s="5">
        <f>MIN(ROUND(T110/160,0),50)</f>
        <v>7</v>
      </c>
      <c r="X110" s="1">
        <f>SUM(U110:W110)</f>
        <v>18</v>
      </c>
      <c r="Y110" s="63">
        <f t="shared" si="2"/>
        <v>75</v>
      </c>
      <c r="Z110" s="61">
        <f>_xlfn.IFNA(DATE(2008,1,1)-INDEX(交易編號檔!M:M,MATCH($Q110,交易編號檔!N:N,0)),"")</f>
        <v>23</v>
      </c>
      <c r="AA110" s="1">
        <f>COUNTIF(交易編號檔!N:N,$Q110)</f>
        <v>3</v>
      </c>
      <c r="AB110" s="1">
        <f>AVERAGEIF(交易編號檔!N:N,A110,交易編號檔!O:O)</f>
        <v>1783</v>
      </c>
      <c r="AC110" s="5">
        <f>MAX(INT((100-Z110)/10)+1,0)</f>
        <v>8</v>
      </c>
      <c r="AD110" s="5">
        <f>MIN(ROUND(AA110,0),40)</f>
        <v>3</v>
      </c>
      <c r="AE110" s="5">
        <f>MIN(ROUND(AB110/160,0),50)</f>
        <v>11</v>
      </c>
      <c r="AF110" s="1">
        <f>SUM(AC110:AE110)</f>
        <v>22</v>
      </c>
      <c r="AG110" s="63">
        <f t="shared" si="3"/>
        <v>63</v>
      </c>
      <c r="AI110" s="5">
        <v>3330</v>
      </c>
      <c r="AJ110" s="63">
        <v>92</v>
      </c>
      <c r="AK110" s="63">
        <v>90</v>
      </c>
    </row>
    <row r="111" spans="1:37">
      <c r="A111" s="5">
        <v>3873</v>
      </c>
      <c r="B111" s="5" t="s">
        <v>4</v>
      </c>
      <c r="C111" s="5">
        <v>41</v>
      </c>
      <c r="D111" s="5">
        <v>110</v>
      </c>
      <c r="E111" s="5" t="s">
        <v>5</v>
      </c>
      <c r="F111" s="8">
        <f>DATE(2008,1,1)-INDEX(交易編號檔!B:B,MATCH(A111,交易編號檔!C:C,0))</f>
        <v>25</v>
      </c>
      <c r="G111" s="5">
        <f>COUNTIF(交易編號檔!C:C,A111)</f>
        <v>7</v>
      </c>
      <c r="H111" s="10">
        <f>AVERAGEIF(交易編號檔!C:C,A111,交易編號檔!D:D)</f>
        <v>1372.7142857142858</v>
      </c>
      <c r="I111" s="5">
        <f>MAX(INT((200-F111)/20)+1,0)</f>
        <v>9</v>
      </c>
      <c r="J111" s="5">
        <f>MIN(ROUND(G111/2,0),40)</f>
        <v>4</v>
      </c>
      <c r="K111" s="5">
        <f>MIN(ROUND(H111/160,0),50)</f>
        <v>9</v>
      </c>
      <c r="L111" s="5">
        <f>SUM(I111:K111)</f>
        <v>22</v>
      </c>
      <c r="M111" s="1">
        <f>RANK(L111,L:L,0)</f>
        <v>102</v>
      </c>
      <c r="Q111" s="5">
        <v>3873</v>
      </c>
      <c r="R111" s="61">
        <f>_xlfn.IFNA(DATE(2007,1,1)-INDEX(交易編號檔!G:G,MATCH($Q111,交易編號檔!H:H,0)),"")</f>
        <v>267</v>
      </c>
      <c r="S111" s="1">
        <f>COUNTIF(交易編號檔!H:H,$Q111)</f>
        <v>1</v>
      </c>
      <c r="T111" s="1">
        <f>AVERAGEIF(交易編號檔!H:H,A111,交易編號檔!I:I)</f>
        <v>179</v>
      </c>
      <c r="U111" s="5">
        <f>MAX(INT((100-R111)/10)+1,0)</f>
        <v>0</v>
      </c>
      <c r="V111" s="5">
        <f>MIN(ROUND(S111,0),40)</f>
        <v>1</v>
      </c>
      <c r="W111" s="5">
        <f>MIN(ROUND(T111/160,0),50)</f>
        <v>1</v>
      </c>
      <c r="X111" s="1">
        <f>SUM(U111:W111)</f>
        <v>2</v>
      </c>
      <c r="Y111" s="63">
        <f t="shared" si="2"/>
        <v>136</v>
      </c>
      <c r="Z111" s="61">
        <f>_xlfn.IFNA(DATE(2008,1,1)-INDEX(交易編號檔!M:M,MATCH($Q111,交易編號檔!N:N,0)),"")</f>
        <v>25</v>
      </c>
      <c r="AA111" s="1">
        <f>COUNTIF(交易編號檔!N:N,$Q111)</f>
        <v>6</v>
      </c>
      <c r="AB111" s="1">
        <f>AVERAGEIF(交易編號檔!N:N,A111,交易編號檔!O:O)</f>
        <v>1571.6666666666667</v>
      </c>
      <c r="AC111" s="5">
        <f>MAX(INT((100-Z111)/10)+1,0)</f>
        <v>8</v>
      </c>
      <c r="AD111" s="5">
        <f>MIN(ROUND(AA111,0),40)</f>
        <v>6</v>
      </c>
      <c r="AE111" s="5">
        <f>MIN(ROUND(AB111/160,0),50)</f>
        <v>10</v>
      </c>
      <c r="AF111" s="1">
        <f>SUM(AC111:AE111)</f>
        <v>24</v>
      </c>
      <c r="AG111" s="63">
        <f t="shared" si="3"/>
        <v>50</v>
      </c>
      <c r="AI111" s="5">
        <v>2747</v>
      </c>
      <c r="AJ111" s="63">
        <v>87</v>
      </c>
      <c r="AK111" s="63">
        <v>83</v>
      </c>
    </row>
    <row r="112" spans="1:37">
      <c r="A112" s="5">
        <v>2704</v>
      </c>
      <c r="B112" s="5" t="s">
        <v>4</v>
      </c>
      <c r="C112" s="5">
        <v>42</v>
      </c>
      <c r="D112" s="5">
        <v>324</v>
      </c>
      <c r="E112" s="5" t="s">
        <v>5</v>
      </c>
      <c r="F112" s="8">
        <f>DATE(2008,1,1)-INDEX(交易編號檔!B:B,MATCH(A112,交易編號檔!C:C,0))</f>
        <v>12</v>
      </c>
      <c r="G112" s="5">
        <f>COUNTIF(交易編號檔!C:C,A112)</f>
        <v>10</v>
      </c>
      <c r="H112" s="10">
        <f>AVERAGEIF(交易編號檔!C:C,A112,交易編號檔!D:D)</f>
        <v>989.2</v>
      </c>
      <c r="I112" s="5">
        <f>MAX(INT((200-F112)/20)+1,0)</f>
        <v>10</v>
      </c>
      <c r="J112" s="5">
        <f>MIN(ROUND(G112/2,0),40)</f>
        <v>5</v>
      </c>
      <c r="K112" s="5">
        <f>MIN(ROUND(H112/160,0),50)</f>
        <v>6</v>
      </c>
      <c r="L112" s="5">
        <f>SUM(I112:K112)</f>
        <v>21</v>
      </c>
      <c r="M112" s="1">
        <f>RANK(L112,L:L,0)</f>
        <v>111</v>
      </c>
      <c r="Q112" s="5">
        <v>2704</v>
      </c>
      <c r="R112" s="61">
        <f>_xlfn.IFNA(DATE(2007,1,1)-INDEX(交易編號檔!G:G,MATCH($Q112,交易編號檔!H:H,0)),"")</f>
        <v>44</v>
      </c>
      <c r="S112" s="1">
        <f>COUNTIF(交易編號檔!H:H,$Q112)</f>
        <v>5</v>
      </c>
      <c r="T112" s="1">
        <f>AVERAGEIF(交易編號檔!H:H,A112,交易編號檔!I:I)</f>
        <v>1557.6</v>
      </c>
      <c r="U112" s="5">
        <f>MAX(INT((100-R112)/10)+1,0)</f>
        <v>6</v>
      </c>
      <c r="V112" s="5">
        <f>MIN(ROUND(S112,0),40)</f>
        <v>5</v>
      </c>
      <c r="W112" s="5">
        <f>MIN(ROUND(T112/160,0),50)</f>
        <v>10</v>
      </c>
      <c r="X112" s="1">
        <f>SUM(U112:W112)</f>
        <v>21</v>
      </c>
      <c r="Y112" s="63">
        <f t="shared" si="2"/>
        <v>67</v>
      </c>
      <c r="Z112" s="61">
        <f>_xlfn.IFNA(DATE(2008,1,1)-INDEX(交易編號檔!M:M,MATCH($Q112,交易編號檔!N:N,0)),"")</f>
        <v>12</v>
      </c>
      <c r="AA112" s="1">
        <f>COUNTIF(交易編號檔!N:N,$Q112)</f>
        <v>5</v>
      </c>
      <c r="AB112" s="1">
        <f>AVERAGEIF(交易編號檔!N:N,A112,交易編號檔!O:O)</f>
        <v>420.8</v>
      </c>
      <c r="AC112" s="5">
        <f>MAX(INT((100-Z112)/10)+1,0)</f>
        <v>9</v>
      </c>
      <c r="AD112" s="5">
        <f>MIN(ROUND(AA112,0),40)</f>
        <v>5</v>
      </c>
      <c r="AE112" s="5">
        <f>MIN(ROUND(AB112/160,0),50)</f>
        <v>3</v>
      </c>
      <c r="AF112" s="1">
        <f>SUM(AC112:AE112)</f>
        <v>17</v>
      </c>
      <c r="AG112" s="63">
        <f t="shared" si="3"/>
        <v>90</v>
      </c>
      <c r="AI112" s="5">
        <v>3529</v>
      </c>
      <c r="AJ112" s="63">
        <v>73</v>
      </c>
      <c r="AK112" s="63">
        <v>119</v>
      </c>
    </row>
    <row r="113" spans="1:37">
      <c r="A113" s="5">
        <v>1464</v>
      </c>
      <c r="B113" s="5" t="s">
        <v>4</v>
      </c>
      <c r="C113" s="5">
        <v>48</v>
      </c>
      <c r="D113" s="5">
        <v>718</v>
      </c>
      <c r="E113" s="5" t="s">
        <v>7</v>
      </c>
      <c r="F113" s="8">
        <f>DATE(2008,1,1)-INDEX(交易編號檔!B:B,MATCH(A113,交易編號檔!C:C,0))</f>
        <v>2</v>
      </c>
      <c r="G113" s="5">
        <f>COUNTIF(交易編號檔!C:C,A113)</f>
        <v>14</v>
      </c>
      <c r="H113" s="10">
        <f>AVERAGEIF(交易編號檔!C:C,A113,交易編號檔!D:D)</f>
        <v>615.07142857142856</v>
      </c>
      <c r="I113" s="5">
        <f>MAX(INT((200-F113)/20)+1,0)</f>
        <v>10</v>
      </c>
      <c r="J113" s="5">
        <f>MIN(ROUND(G113/2,0),40)</f>
        <v>7</v>
      </c>
      <c r="K113" s="5">
        <f>MIN(ROUND(H113/160,0),50)</f>
        <v>4</v>
      </c>
      <c r="L113" s="5">
        <f>SUM(I113:K113)</f>
        <v>21</v>
      </c>
      <c r="M113" s="1">
        <f>RANK(L113,L:L,0)</f>
        <v>111</v>
      </c>
      <c r="Q113" s="5">
        <v>1464</v>
      </c>
      <c r="R113" s="61">
        <f>_xlfn.IFNA(DATE(2007,1,1)-INDEX(交易編號檔!G:G,MATCH($Q113,交易編號檔!H:H,0)),"")</f>
        <v>2</v>
      </c>
      <c r="S113" s="1">
        <f>COUNTIF(交易編號檔!H:H,$Q113)</f>
        <v>10</v>
      </c>
      <c r="T113" s="1">
        <f>AVERAGEIF(交易編號檔!H:H,A113,交易編號檔!I:I)</f>
        <v>509.2</v>
      </c>
      <c r="U113" s="5">
        <f>MAX(INT((100-R113)/10)+1,0)</f>
        <v>10</v>
      </c>
      <c r="V113" s="5">
        <f>MIN(ROUND(S113,0),40)</f>
        <v>10</v>
      </c>
      <c r="W113" s="5">
        <f>MIN(ROUND(T113/160,0),50)</f>
        <v>3</v>
      </c>
      <c r="X113" s="1">
        <f>SUM(U113:W113)</f>
        <v>23</v>
      </c>
      <c r="Y113" s="63">
        <f t="shared" si="2"/>
        <v>63</v>
      </c>
      <c r="Z113" s="61">
        <f>_xlfn.IFNA(DATE(2008,1,1)-INDEX(交易編號檔!M:M,MATCH($Q113,交易編號檔!N:N,0)),"")</f>
        <v>2</v>
      </c>
      <c r="AA113" s="1">
        <f>COUNTIF(交易編號檔!N:N,$Q113)</f>
        <v>4</v>
      </c>
      <c r="AB113" s="1">
        <f>AVERAGEIF(交易編號檔!N:N,A113,交易編號檔!O:O)</f>
        <v>879.75</v>
      </c>
      <c r="AC113" s="5">
        <f>MAX(INT((100-Z113)/10)+1,0)</f>
        <v>10</v>
      </c>
      <c r="AD113" s="5">
        <f>MIN(ROUND(AA113,0),40)</f>
        <v>4</v>
      </c>
      <c r="AE113" s="5">
        <f>MIN(ROUND(AB113/160,0),50)</f>
        <v>5</v>
      </c>
      <c r="AF113" s="1">
        <f>SUM(AC113:AE113)</f>
        <v>19</v>
      </c>
      <c r="AG113" s="63">
        <f t="shared" si="3"/>
        <v>77</v>
      </c>
      <c r="AI113" s="5">
        <v>5181</v>
      </c>
      <c r="AJ113" s="63">
        <v>87</v>
      </c>
      <c r="AK113" s="63">
        <v>77</v>
      </c>
    </row>
    <row r="114" spans="1:37">
      <c r="A114" s="5">
        <v>62</v>
      </c>
      <c r="B114" s="5" t="s">
        <v>6</v>
      </c>
      <c r="C114" s="5">
        <v>35</v>
      </c>
      <c r="D114" s="5">
        <v>235</v>
      </c>
      <c r="E114" s="5" t="s">
        <v>5</v>
      </c>
      <c r="F114" s="8">
        <f>DATE(2008,1,1)-INDEX(交易編號檔!B:B,MATCH(A114,交易編號檔!C:C,0))</f>
        <v>8</v>
      </c>
      <c r="G114" s="5">
        <f>COUNTIF(交易編號檔!C:C,A114)</f>
        <v>14</v>
      </c>
      <c r="H114" s="10">
        <f>AVERAGEIF(交易編號檔!C:C,A114,交易編號檔!D:D)</f>
        <v>596.85714285714289</v>
      </c>
      <c r="I114" s="5">
        <f>MAX(INT((200-F114)/20)+1,0)</f>
        <v>10</v>
      </c>
      <c r="J114" s="5">
        <f>MIN(ROUND(G114/2,0),40)</f>
        <v>7</v>
      </c>
      <c r="K114" s="5">
        <f>MIN(ROUND(H114/160,0),50)</f>
        <v>4</v>
      </c>
      <c r="L114" s="5">
        <f>SUM(I114:K114)</f>
        <v>21</v>
      </c>
      <c r="M114" s="1">
        <f>RANK(L114,L:L,0)</f>
        <v>111</v>
      </c>
      <c r="Q114" s="5">
        <v>62</v>
      </c>
      <c r="R114" s="61">
        <f>_xlfn.IFNA(DATE(2007,1,1)-INDEX(交易編號檔!G:G,MATCH($Q114,交易編號檔!H:H,0)),"")</f>
        <v>22</v>
      </c>
      <c r="S114" s="1">
        <f>COUNTIF(交易編號檔!H:H,$Q114)</f>
        <v>5</v>
      </c>
      <c r="T114" s="1">
        <f>AVERAGEIF(交易編號檔!H:H,A114,交易編號檔!I:I)</f>
        <v>237</v>
      </c>
      <c r="U114" s="5">
        <f>MAX(INT((100-R114)/10)+1,0)</f>
        <v>8</v>
      </c>
      <c r="V114" s="5">
        <f>MIN(ROUND(S114,0),40)</f>
        <v>5</v>
      </c>
      <c r="W114" s="5">
        <f>MIN(ROUND(T114/160,0),50)</f>
        <v>1</v>
      </c>
      <c r="X114" s="1">
        <f>SUM(U114:W114)</f>
        <v>14</v>
      </c>
      <c r="Y114" s="63">
        <f t="shared" si="2"/>
        <v>87</v>
      </c>
      <c r="Z114" s="61">
        <f>_xlfn.IFNA(DATE(2008,1,1)-INDEX(交易編號檔!M:M,MATCH($Q114,交易編號檔!N:N,0)),"")</f>
        <v>8</v>
      </c>
      <c r="AA114" s="1">
        <f>COUNTIF(交易編號檔!N:N,$Q114)</f>
        <v>9</v>
      </c>
      <c r="AB114" s="1">
        <f>AVERAGEIF(交易編號檔!N:N,A114,交易編號檔!O:O)</f>
        <v>796.77777777777783</v>
      </c>
      <c r="AC114" s="5">
        <f>MAX(INT((100-Z114)/10)+1,0)</f>
        <v>10</v>
      </c>
      <c r="AD114" s="5">
        <f>MIN(ROUND(AA114,0),40)</f>
        <v>9</v>
      </c>
      <c r="AE114" s="5">
        <f>MIN(ROUND(AB114/160,0),50)</f>
        <v>5</v>
      </c>
      <c r="AF114" s="1">
        <f>SUM(AC114:AE114)</f>
        <v>24</v>
      </c>
      <c r="AG114" s="63">
        <f t="shared" si="3"/>
        <v>50</v>
      </c>
      <c r="AI114" s="5">
        <v>4011</v>
      </c>
      <c r="AJ114" s="63">
        <v>67</v>
      </c>
      <c r="AK114" s="63">
        <v>83</v>
      </c>
    </row>
    <row r="115" spans="1:37">
      <c r="A115" s="5">
        <v>805</v>
      </c>
      <c r="B115" s="5" t="s">
        <v>6</v>
      </c>
      <c r="C115" s="5">
        <v>37</v>
      </c>
      <c r="D115" s="5">
        <v>803</v>
      </c>
      <c r="E115" s="5" t="s">
        <v>7</v>
      </c>
      <c r="F115" s="8">
        <f>DATE(2008,1,1)-INDEX(交易編號檔!B:B,MATCH(A115,交易編號檔!C:C,0))</f>
        <v>86</v>
      </c>
      <c r="G115" s="5">
        <f>COUNTIF(交易編號檔!C:C,A115)</f>
        <v>16</v>
      </c>
      <c r="H115" s="10">
        <f>AVERAGEIF(交易編號檔!C:C,A115,交易編號檔!D:D)</f>
        <v>1072.875</v>
      </c>
      <c r="I115" s="5">
        <f>MAX(INT((200-F115)/20)+1,0)</f>
        <v>6</v>
      </c>
      <c r="J115" s="5">
        <f>MIN(ROUND(G115/2,0),40)</f>
        <v>8</v>
      </c>
      <c r="K115" s="5">
        <f>MIN(ROUND(H115/160,0),50)</f>
        <v>7</v>
      </c>
      <c r="L115" s="5">
        <f>SUM(I115:K115)</f>
        <v>21</v>
      </c>
      <c r="M115" s="1">
        <f>RANK(L115,L:L,0)</f>
        <v>111</v>
      </c>
      <c r="Q115" s="5">
        <v>805</v>
      </c>
      <c r="R115" s="61">
        <f>_xlfn.IFNA(DATE(2007,1,1)-INDEX(交易編號檔!G:G,MATCH($Q115,交易編號檔!H:H,0)),"")</f>
        <v>8</v>
      </c>
      <c r="S115" s="1">
        <f>COUNTIF(交易編號檔!H:H,$Q115)</f>
        <v>12</v>
      </c>
      <c r="T115" s="1">
        <f>AVERAGEIF(交易編號檔!H:H,A115,交易編號檔!I:I)</f>
        <v>855.91666666666663</v>
      </c>
      <c r="U115" s="5">
        <f>MAX(INT((100-R115)/10)+1,0)</f>
        <v>10</v>
      </c>
      <c r="V115" s="5">
        <f>MIN(ROUND(S115,0),40)</f>
        <v>12</v>
      </c>
      <c r="W115" s="5">
        <f>MIN(ROUND(T115/160,0),50)</f>
        <v>5</v>
      </c>
      <c r="X115" s="1">
        <f>SUM(U115:W115)</f>
        <v>27</v>
      </c>
      <c r="Y115" s="63">
        <f t="shared" si="2"/>
        <v>50</v>
      </c>
      <c r="Z115" s="61">
        <f>_xlfn.IFNA(DATE(2008,1,1)-INDEX(交易編號檔!M:M,MATCH($Q115,交易編號檔!N:N,0)),"")</f>
        <v>86</v>
      </c>
      <c r="AA115" s="1">
        <f>COUNTIF(交易編號檔!N:N,$Q115)</f>
        <v>4</v>
      </c>
      <c r="AB115" s="1">
        <f>AVERAGEIF(交易編號檔!N:N,A115,交易編號檔!O:O)</f>
        <v>1723.75</v>
      </c>
      <c r="AC115" s="5">
        <f>MAX(INT((100-Z115)/10)+1,0)</f>
        <v>2</v>
      </c>
      <c r="AD115" s="5">
        <f>MIN(ROUND(AA115,0),40)</f>
        <v>4</v>
      </c>
      <c r="AE115" s="5">
        <f>MIN(ROUND(AB115/160,0),50)</f>
        <v>11</v>
      </c>
      <c r="AF115" s="1">
        <f>SUM(AC115:AE115)</f>
        <v>17</v>
      </c>
      <c r="AG115" s="63">
        <f t="shared" si="3"/>
        <v>90</v>
      </c>
      <c r="AI115" s="5">
        <v>3785</v>
      </c>
      <c r="AJ115" s="63">
        <v>80</v>
      </c>
      <c r="AK115" s="63">
        <v>119</v>
      </c>
    </row>
    <row r="116" spans="1:37">
      <c r="A116" s="5">
        <v>198</v>
      </c>
      <c r="B116" s="5" t="s">
        <v>4</v>
      </c>
      <c r="C116" s="5">
        <v>27</v>
      </c>
      <c r="D116" s="5">
        <v>832</v>
      </c>
      <c r="E116" s="5" t="s">
        <v>7</v>
      </c>
      <c r="F116" s="8">
        <f>DATE(2008,1,1)-INDEX(交易編號檔!B:B,MATCH(A116,交易編號檔!C:C,0))</f>
        <v>112</v>
      </c>
      <c r="G116" s="5">
        <f>COUNTIF(交易編號檔!C:C,A116)</f>
        <v>19</v>
      </c>
      <c r="H116" s="10">
        <f>AVERAGEIF(交易編號檔!C:C,A116,交易編號檔!D:D)</f>
        <v>961.9473684210526</v>
      </c>
      <c r="I116" s="5">
        <f>MAX(INT((200-F116)/20)+1,0)</f>
        <v>5</v>
      </c>
      <c r="J116" s="5">
        <f>MIN(ROUND(G116/2,0),40)</f>
        <v>10</v>
      </c>
      <c r="K116" s="5">
        <f>MIN(ROUND(H116/160,0),50)</f>
        <v>6</v>
      </c>
      <c r="L116" s="5">
        <f>SUM(I116:K116)</f>
        <v>21</v>
      </c>
      <c r="M116" s="1">
        <f>RANK(L116,L:L,0)</f>
        <v>111</v>
      </c>
      <c r="Q116" s="5">
        <v>198</v>
      </c>
      <c r="R116" s="61">
        <f>_xlfn.IFNA(DATE(2007,1,1)-INDEX(交易編號檔!G:G,MATCH($Q116,交易編號檔!H:H,0)),"")</f>
        <v>54</v>
      </c>
      <c r="S116" s="1">
        <f>COUNTIF(交易編號檔!H:H,$Q116)</f>
        <v>9</v>
      </c>
      <c r="T116" s="1">
        <f>AVERAGEIF(交易編號檔!H:H,A116,交易編號檔!I:I)</f>
        <v>589</v>
      </c>
      <c r="U116" s="5">
        <f>MAX(INT((100-R116)/10)+1,0)</f>
        <v>5</v>
      </c>
      <c r="V116" s="5">
        <f>MIN(ROUND(S116,0),40)</f>
        <v>9</v>
      </c>
      <c r="W116" s="5">
        <f>MIN(ROUND(T116/160,0),50)</f>
        <v>4</v>
      </c>
      <c r="X116" s="1">
        <f>SUM(U116:W116)</f>
        <v>18</v>
      </c>
      <c r="Y116" s="63">
        <f t="shared" si="2"/>
        <v>75</v>
      </c>
      <c r="Z116" s="61">
        <f>_xlfn.IFNA(DATE(2008,1,1)-INDEX(交易編號檔!M:M,MATCH($Q116,交易編號檔!N:N,0)),"")</f>
        <v>112</v>
      </c>
      <c r="AA116" s="1">
        <f>COUNTIF(交易編號檔!N:N,$Q116)</f>
        <v>10</v>
      </c>
      <c r="AB116" s="1">
        <f>AVERAGEIF(交易編號檔!N:N,A116,交易編號檔!O:O)</f>
        <v>1297.5999999999999</v>
      </c>
      <c r="AC116" s="5">
        <f>MAX(INT((100-Z116)/10)+1,0)</f>
        <v>0</v>
      </c>
      <c r="AD116" s="5">
        <f>MIN(ROUND(AA116,0),40)</f>
        <v>10</v>
      </c>
      <c r="AE116" s="5">
        <f>MIN(ROUND(AB116/160,0),50)</f>
        <v>8</v>
      </c>
      <c r="AF116" s="1">
        <f>SUM(AC116:AE116)</f>
        <v>18</v>
      </c>
      <c r="AG116" s="63">
        <f t="shared" si="3"/>
        <v>83</v>
      </c>
      <c r="AI116" s="5">
        <v>5959</v>
      </c>
      <c r="AJ116" s="63">
        <v>87</v>
      </c>
      <c r="AK116" s="63">
        <v>90</v>
      </c>
    </row>
    <row r="117" spans="1:37">
      <c r="A117" s="5">
        <v>6619</v>
      </c>
      <c r="B117" s="5" t="s">
        <v>4</v>
      </c>
      <c r="C117" s="5">
        <v>67</v>
      </c>
      <c r="D117" s="5">
        <v>108</v>
      </c>
      <c r="E117" s="5" t="s">
        <v>5</v>
      </c>
      <c r="F117" s="8">
        <f>DATE(2008,1,1)-INDEX(交易編號檔!B:B,MATCH(A117,交易編號檔!C:C,0))</f>
        <v>75</v>
      </c>
      <c r="G117" s="5">
        <f>COUNTIF(交易編號檔!C:C,A117)</f>
        <v>5</v>
      </c>
      <c r="H117" s="10">
        <f>AVERAGEIF(交易編號檔!C:C,A117,交易編號檔!D:D)</f>
        <v>1745.8</v>
      </c>
      <c r="I117" s="5">
        <f>MAX(INT((200-F117)/20)+1,0)</f>
        <v>7</v>
      </c>
      <c r="J117" s="5">
        <f>MIN(ROUND(G117/2,0),40)</f>
        <v>3</v>
      </c>
      <c r="K117" s="5">
        <f>MIN(ROUND(H117/160,0),50)</f>
        <v>11</v>
      </c>
      <c r="L117" s="5">
        <f>SUM(I117:K117)</f>
        <v>21</v>
      </c>
      <c r="M117" s="1">
        <f>RANK(L117,L:L,0)</f>
        <v>111</v>
      </c>
      <c r="R117" s="61"/>
      <c r="U117" s="5"/>
      <c r="V117" s="5"/>
      <c r="W117" s="5"/>
      <c r="Y117" s="63" t="str">
        <f t="shared" si="2"/>
        <v/>
      </c>
      <c r="Z117" s="61"/>
      <c r="AC117" s="5"/>
      <c r="AD117" s="5"/>
      <c r="AE117" s="5"/>
      <c r="AG117" s="63" t="str">
        <f t="shared" si="3"/>
        <v/>
      </c>
      <c r="AI117" s="5">
        <v>4825</v>
      </c>
      <c r="AJ117" s="63">
        <v>100</v>
      </c>
      <c r="AK117" s="63">
        <v>90</v>
      </c>
    </row>
    <row r="118" spans="1:37">
      <c r="A118" s="5">
        <v>2239</v>
      </c>
      <c r="B118" s="5" t="s">
        <v>4</v>
      </c>
      <c r="C118" s="5">
        <v>50</v>
      </c>
      <c r="D118" s="5">
        <v>270</v>
      </c>
      <c r="E118" s="5" t="s">
        <v>10</v>
      </c>
      <c r="F118" s="8">
        <f>DATE(2008,1,1)-INDEX(交易編號檔!B:B,MATCH(A118,交易編號檔!C:C,0))</f>
        <v>46</v>
      </c>
      <c r="G118" s="5">
        <f>COUNTIF(交易編號檔!C:C,A118)</f>
        <v>16</v>
      </c>
      <c r="H118" s="10">
        <f>AVERAGEIF(交易編號檔!C:C,A118,交易編號檔!D:D)</f>
        <v>681.8125</v>
      </c>
      <c r="I118" s="5">
        <f>MAX(INT((200-F118)/20)+1,0)</f>
        <v>8</v>
      </c>
      <c r="J118" s="5">
        <f>MIN(ROUND(G118/2,0),40)</f>
        <v>8</v>
      </c>
      <c r="K118" s="5">
        <f>MIN(ROUND(H118/160,0),50)</f>
        <v>4</v>
      </c>
      <c r="L118" s="5">
        <f>SUM(I118:K118)</f>
        <v>20</v>
      </c>
      <c r="M118" s="1">
        <f>RANK(L118,L:L,0)</f>
        <v>117</v>
      </c>
      <c r="Q118" s="5">
        <v>2239</v>
      </c>
      <c r="R118" s="61">
        <f>_xlfn.IFNA(DATE(2007,1,1)-INDEX(交易編號檔!G:G,MATCH($Q118,交易編號檔!H:H,0)),"")</f>
        <v>4</v>
      </c>
      <c r="S118" s="1">
        <f>COUNTIF(交易編號檔!H:H,$Q118)</f>
        <v>8</v>
      </c>
      <c r="T118" s="1">
        <f>AVERAGEIF(交易編號檔!H:H,A118,交易編號檔!I:I)</f>
        <v>805.5</v>
      </c>
      <c r="U118" s="5">
        <f>MAX(INT((100-R118)/10)+1,0)</f>
        <v>10</v>
      </c>
      <c r="V118" s="5">
        <f>MIN(ROUND(S118,0),40)</f>
        <v>8</v>
      </c>
      <c r="W118" s="5">
        <f>MIN(ROUND(T118/160,0),50)</f>
        <v>5</v>
      </c>
      <c r="X118" s="1">
        <f>SUM(U118:W118)</f>
        <v>23</v>
      </c>
      <c r="Y118" s="63">
        <f t="shared" si="2"/>
        <v>63</v>
      </c>
      <c r="Z118" s="61">
        <f>_xlfn.IFNA(DATE(2008,1,1)-INDEX(交易編號檔!M:M,MATCH($Q118,交易編號檔!N:N,0)),"")</f>
        <v>46</v>
      </c>
      <c r="AA118" s="1">
        <f>COUNTIF(交易編號檔!N:N,$Q118)</f>
        <v>8</v>
      </c>
      <c r="AB118" s="1">
        <f>AVERAGEIF(交易編號檔!N:N,A118,交易編號檔!O:O)</f>
        <v>558.125</v>
      </c>
      <c r="AC118" s="5">
        <f>MAX(INT((100-Z118)/10)+1,0)</f>
        <v>6</v>
      </c>
      <c r="AD118" s="5">
        <f>MIN(ROUND(AA118,0),40)</f>
        <v>8</v>
      </c>
      <c r="AE118" s="5">
        <f>MIN(ROUND(AB118/160,0),50)</f>
        <v>3</v>
      </c>
      <c r="AF118" s="1">
        <f>SUM(AC118:AE118)</f>
        <v>17</v>
      </c>
      <c r="AG118" s="63">
        <f t="shared" si="3"/>
        <v>90</v>
      </c>
      <c r="AI118" s="5">
        <v>2713</v>
      </c>
      <c r="AJ118" s="63">
        <v>116</v>
      </c>
      <c r="AK118" s="63">
        <v>90</v>
      </c>
    </row>
    <row r="119" spans="1:37">
      <c r="A119" s="5">
        <v>2030</v>
      </c>
      <c r="B119" s="5" t="s">
        <v>4</v>
      </c>
      <c r="C119" s="5">
        <v>40</v>
      </c>
      <c r="D119" s="5">
        <v>732</v>
      </c>
      <c r="E119" s="5" t="s">
        <v>7</v>
      </c>
      <c r="F119" s="8">
        <f>DATE(2008,1,1)-INDEX(交易編號檔!B:B,MATCH(A119,交易編號檔!C:C,0))</f>
        <v>9</v>
      </c>
      <c r="G119" s="5">
        <f>COUNTIF(交易編號檔!C:C,A119)</f>
        <v>9</v>
      </c>
      <c r="H119" s="10">
        <f>AVERAGEIF(交易編號檔!C:C,A119,交易編號檔!D:D)</f>
        <v>852.11111111111109</v>
      </c>
      <c r="I119" s="5">
        <f>MAX(INT((200-F119)/20)+1,0)</f>
        <v>10</v>
      </c>
      <c r="J119" s="5">
        <f>MIN(ROUND(G119/2,0),40)</f>
        <v>5</v>
      </c>
      <c r="K119" s="5">
        <f>MIN(ROUND(H119/160,0),50)</f>
        <v>5</v>
      </c>
      <c r="L119" s="5">
        <f>SUM(I119:K119)</f>
        <v>20</v>
      </c>
      <c r="M119" s="1">
        <f>RANK(L119,L:L,0)</f>
        <v>117</v>
      </c>
      <c r="Q119" s="5">
        <v>2030</v>
      </c>
      <c r="R119" s="61">
        <f>_xlfn.IFNA(DATE(2007,1,1)-INDEX(交易編號檔!G:G,MATCH($Q119,交易編號檔!H:H,0)),"")</f>
        <v>21</v>
      </c>
      <c r="S119" s="1">
        <f>COUNTIF(交易編號檔!H:H,$Q119)</f>
        <v>4</v>
      </c>
      <c r="T119" s="1">
        <f>AVERAGEIF(交易編號檔!H:H,A119,交易編號檔!I:I)</f>
        <v>1056</v>
      </c>
      <c r="U119" s="5">
        <f>MAX(INT((100-R119)/10)+1,0)</f>
        <v>8</v>
      </c>
      <c r="V119" s="5">
        <f>MIN(ROUND(S119,0),40)</f>
        <v>4</v>
      </c>
      <c r="W119" s="5">
        <f>MIN(ROUND(T119/160,0),50)</f>
        <v>7</v>
      </c>
      <c r="X119" s="1">
        <f>SUM(U119:W119)</f>
        <v>19</v>
      </c>
      <c r="Y119" s="63">
        <f t="shared" si="2"/>
        <v>73</v>
      </c>
      <c r="Z119" s="61">
        <f>_xlfn.IFNA(DATE(2008,1,1)-INDEX(交易編號檔!M:M,MATCH($Q119,交易編號檔!N:N,0)),"")</f>
        <v>9</v>
      </c>
      <c r="AA119" s="1">
        <f>COUNTIF(交易編號檔!N:N,$Q119)</f>
        <v>5</v>
      </c>
      <c r="AB119" s="1">
        <f>AVERAGEIF(交易編號檔!N:N,A119,交易編號檔!O:O)</f>
        <v>689</v>
      </c>
      <c r="AC119" s="5">
        <f>MAX(INT((100-Z119)/10)+1,0)</f>
        <v>10</v>
      </c>
      <c r="AD119" s="5">
        <f>MIN(ROUND(AA119,0),40)</f>
        <v>5</v>
      </c>
      <c r="AE119" s="5">
        <f>MIN(ROUND(AB119/160,0),50)</f>
        <v>4</v>
      </c>
      <c r="AF119" s="1">
        <f>SUM(AC119:AE119)</f>
        <v>19</v>
      </c>
      <c r="AG119" s="63">
        <f t="shared" si="3"/>
        <v>77</v>
      </c>
      <c r="AI119" s="5">
        <v>4745</v>
      </c>
      <c r="AJ119" s="63">
        <v>125</v>
      </c>
      <c r="AK119" s="63">
        <v>90</v>
      </c>
    </row>
    <row r="120" spans="1:37">
      <c r="A120" s="5">
        <v>5005</v>
      </c>
      <c r="B120" s="5" t="s">
        <v>6</v>
      </c>
      <c r="C120" s="5">
        <v>42</v>
      </c>
      <c r="D120" s="5">
        <v>326</v>
      </c>
      <c r="E120" s="5" t="s">
        <v>5</v>
      </c>
      <c r="F120" s="8">
        <f>DATE(2008,1,1)-INDEX(交易編號檔!B:B,MATCH(A120,交易編號檔!C:C,0))</f>
        <v>13</v>
      </c>
      <c r="G120" s="5">
        <f>COUNTIF(交易編號檔!C:C,A120)</f>
        <v>5</v>
      </c>
      <c r="H120" s="10">
        <f>AVERAGEIF(交易編號檔!C:C,A120,交易編號檔!D:D)</f>
        <v>1172.8</v>
      </c>
      <c r="I120" s="5">
        <f>MAX(INT((200-F120)/20)+1,0)</f>
        <v>10</v>
      </c>
      <c r="J120" s="5">
        <f>MIN(ROUND(G120/2,0),40)</f>
        <v>3</v>
      </c>
      <c r="K120" s="5">
        <f>MIN(ROUND(H120/160,0),50)</f>
        <v>7</v>
      </c>
      <c r="L120" s="5">
        <f>SUM(I120:K120)</f>
        <v>20</v>
      </c>
      <c r="M120" s="1">
        <f>RANK(L120,L:L,0)</f>
        <v>117</v>
      </c>
      <c r="Q120" s="5">
        <v>5005</v>
      </c>
      <c r="R120" s="61">
        <f>_xlfn.IFNA(DATE(2007,1,1)-INDEX(交易編號檔!G:G,MATCH($Q120,交易編號檔!H:H,0)),"")</f>
        <v>115</v>
      </c>
      <c r="S120" s="1">
        <f>COUNTIF(交易編號檔!H:H,$Q120)</f>
        <v>2</v>
      </c>
      <c r="T120" s="1">
        <f>AVERAGEIF(交易編號檔!H:H,A120,交易編號檔!I:I)</f>
        <v>1049.5</v>
      </c>
      <c r="U120" s="5">
        <f>MAX(INT((100-R120)/10)+1,0)</f>
        <v>0</v>
      </c>
      <c r="V120" s="5">
        <f>MIN(ROUND(S120,0),40)</f>
        <v>2</v>
      </c>
      <c r="W120" s="5">
        <f>MIN(ROUND(T120/160,0),50)</f>
        <v>7</v>
      </c>
      <c r="X120" s="1">
        <f>SUM(U120:W120)</f>
        <v>9</v>
      </c>
      <c r="Y120" s="63">
        <f t="shared" si="2"/>
        <v>106</v>
      </c>
      <c r="Z120" s="61">
        <f>_xlfn.IFNA(DATE(2008,1,1)-INDEX(交易編號檔!M:M,MATCH($Q120,交易編號檔!N:N,0)),"")</f>
        <v>13</v>
      </c>
      <c r="AA120" s="1">
        <f>COUNTIF(交易編號檔!N:N,$Q120)</f>
        <v>3</v>
      </c>
      <c r="AB120" s="1">
        <f>AVERAGEIF(交易編號檔!N:N,A120,交易編號檔!O:O)</f>
        <v>1255</v>
      </c>
      <c r="AC120" s="5">
        <f>MAX(INT((100-Z120)/10)+1,0)</f>
        <v>9</v>
      </c>
      <c r="AD120" s="5">
        <f>MIN(ROUND(AA120,0),40)</f>
        <v>3</v>
      </c>
      <c r="AE120" s="5">
        <f>MIN(ROUND(AB120/160,0),50)</f>
        <v>8</v>
      </c>
      <c r="AF120" s="1">
        <f>SUM(AC120:AE120)</f>
        <v>20</v>
      </c>
      <c r="AG120" s="63">
        <f t="shared" si="3"/>
        <v>71</v>
      </c>
      <c r="AI120" s="5">
        <v>1944</v>
      </c>
      <c r="AJ120" s="63">
        <v>70</v>
      </c>
      <c r="AK120" s="63">
        <v>107</v>
      </c>
    </row>
    <row r="121" spans="1:37">
      <c r="A121" s="5">
        <v>3675</v>
      </c>
      <c r="B121" s="5" t="s">
        <v>6</v>
      </c>
      <c r="C121" s="5">
        <v>38</v>
      </c>
      <c r="D121" s="5">
        <v>732</v>
      </c>
      <c r="E121" s="5" t="s">
        <v>7</v>
      </c>
      <c r="F121" s="8">
        <f>DATE(2008,1,1)-INDEX(交易編號檔!B:B,MATCH(A121,交易編號檔!C:C,0))</f>
        <v>253</v>
      </c>
      <c r="G121" s="5">
        <f>COUNTIF(交易編號檔!C:C,A121)</f>
        <v>7</v>
      </c>
      <c r="H121" s="10">
        <f>AVERAGEIF(交易編號檔!C:C,A121,交易編號檔!D:D)</f>
        <v>2608.1428571428573</v>
      </c>
      <c r="I121" s="5">
        <f>MAX(INT((200-F121)/20)+1,0)</f>
        <v>0</v>
      </c>
      <c r="J121" s="5">
        <f>MIN(ROUND(G121/2,0),40)</f>
        <v>4</v>
      </c>
      <c r="K121" s="5">
        <f>MIN(ROUND(H121/160,0),50)</f>
        <v>16</v>
      </c>
      <c r="L121" s="5">
        <f>SUM(I121:K121)</f>
        <v>20</v>
      </c>
      <c r="M121" s="1">
        <f>RANK(L121,L:L,0)</f>
        <v>117</v>
      </c>
      <c r="Q121" s="5">
        <v>3675</v>
      </c>
      <c r="R121" s="61">
        <f>_xlfn.IFNA(DATE(2007,1,1)-INDEX(交易編號檔!G:G,MATCH($Q121,交易編號檔!H:H,0)),"")</f>
        <v>44</v>
      </c>
      <c r="S121" s="1">
        <f>COUNTIF(交易編號檔!H:H,$Q121)</f>
        <v>4</v>
      </c>
      <c r="T121" s="1">
        <f>AVERAGEIF(交易編號檔!H:H,A121,交易編號檔!I:I)</f>
        <v>857.5</v>
      </c>
      <c r="U121" s="5">
        <f>MAX(INT((100-R121)/10)+1,0)</f>
        <v>6</v>
      </c>
      <c r="V121" s="5">
        <f>MIN(ROUND(S121,0),40)</f>
        <v>4</v>
      </c>
      <c r="W121" s="5">
        <f>MIN(ROUND(T121/160,0),50)</f>
        <v>5</v>
      </c>
      <c r="X121" s="1">
        <f>SUM(U121:W121)</f>
        <v>15</v>
      </c>
      <c r="Y121" s="63">
        <f t="shared" si="2"/>
        <v>83</v>
      </c>
      <c r="Z121" s="61">
        <f>_xlfn.IFNA(DATE(2008,1,1)-INDEX(交易編號檔!M:M,MATCH($Q121,交易編號檔!N:N,0)),"")</f>
        <v>253</v>
      </c>
      <c r="AA121" s="1">
        <f>COUNTIF(交易編號檔!N:N,$Q121)</f>
        <v>3</v>
      </c>
      <c r="AB121" s="1">
        <f>AVERAGEIF(交易編號檔!N:N,A121,交易編號檔!O:O)</f>
        <v>4942.333333333333</v>
      </c>
      <c r="AC121" s="5">
        <f>MAX(INT((100-Z121)/10)+1,0)</f>
        <v>0</v>
      </c>
      <c r="AD121" s="5">
        <f>MIN(ROUND(AA121,0),40)</f>
        <v>3</v>
      </c>
      <c r="AE121" s="5">
        <f>MIN(ROUND(AB121/160,0),50)</f>
        <v>31</v>
      </c>
      <c r="AF121" s="1">
        <f>SUM(AC121:AE121)</f>
        <v>34</v>
      </c>
      <c r="AG121" s="63">
        <f t="shared" si="3"/>
        <v>28</v>
      </c>
      <c r="AI121" s="5">
        <v>5764</v>
      </c>
      <c r="AJ121" s="63">
        <v>100</v>
      </c>
      <c r="AK121" s="63">
        <v>112</v>
      </c>
    </row>
    <row r="122" spans="1:37">
      <c r="A122" s="5">
        <v>5239</v>
      </c>
      <c r="B122" s="5" t="s">
        <v>6</v>
      </c>
      <c r="C122" s="5">
        <v>31</v>
      </c>
      <c r="D122" s="5">
        <v>500</v>
      </c>
      <c r="E122" s="5" t="s">
        <v>8</v>
      </c>
      <c r="F122" s="8">
        <f>DATE(2008,1,1)-INDEX(交易編號檔!B:B,MATCH(A122,交易編號檔!C:C,0))</f>
        <v>9</v>
      </c>
      <c r="G122" s="5">
        <f>COUNTIF(交易編號檔!C:C,A122)</f>
        <v>3</v>
      </c>
      <c r="H122" s="10">
        <f>AVERAGEIF(交易編號檔!C:C,A122,交易編號檔!D:D)</f>
        <v>1272.6666666666667</v>
      </c>
      <c r="I122" s="5">
        <f>MAX(INT((200-F122)/20)+1,0)</f>
        <v>10</v>
      </c>
      <c r="J122" s="5">
        <f>MIN(ROUND(G122/2,0),40)</f>
        <v>2</v>
      </c>
      <c r="K122" s="5">
        <f>MIN(ROUND(H122/160,0),50)</f>
        <v>8</v>
      </c>
      <c r="L122" s="5">
        <f>SUM(I122:K122)</f>
        <v>20</v>
      </c>
      <c r="M122" s="1">
        <f>RANK(L122,L:L,0)</f>
        <v>117</v>
      </c>
      <c r="Q122" s="5">
        <v>5239</v>
      </c>
      <c r="R122" s="61">
        <f>_xlfn.IFNA(DATE(2007,1,1)-INDEX(交易編號檔!G:G,MATCH($Q122,交易編號檔!H:H,0)),"")</f>
        <v>132</v>
      </c>
      <c r="S122" s="1">
        <f>COUNTIF(交易編號檔!H:H,$Q122)</f>
        <v>1</v>
      </c>
      <c r="T122" s="1">
        <f>AVERAGEIF(交易編號檔!H:H,A122,交易編號檔!I:I)</f>
        <v>699</v>
      </c>
      <c r="U122" s="5">
        <f>MAX(INT((100-R122)/10)+1,0)</f>
        <v>0</v>
      </c>
      <c r="V122" s="5">
        <f>MIN(ROUND(S122,0),40)</f>
        <v>1</v>
      </c>
      <c r="W122" s="5">
        <f>MIN(ROUND(T122/160,0),50)</f>
        <v>4</v>
      </c>
      <c r="X122" s="1">
        <f>SUM(U122:W122)</f>
        <v>5</v>
      </c>
      <c r="Y122" s="63">
        <f t="shared" si="2"/>
        <v>120</v>
      </c>
      <c r="Z122" s="61">
        <f>_xlfn.IFNA(DATE(2008,1,1)-INDEX(交易編號檔!M:M,MATCH($Q122,交易編號檔!N:N,0)),"")</f>
        <v>9</v>
      </c>
      <c r="AA122" s="1">
        <f>COUNTIF(交易編號檔!N:N,$Q122)</f>
        <v>2</v>
      </c>
      <c r="AB122" s="1">
        <f>AVERAGEIF(交易編號檔!N:N,A122,交易編號檔!O:O)</f>
        <v>1559.5</v>
      </c>
      <c r="AC122" s="5">
        <f>MAX(INT((100-Z122)/10)+1,0)</f>
        <v>10</v>
      </c>
      <c r="AD122" s="5">
        <f>MIN(ROUND(AA122,0),40)</f>
        <v>2</v>
      </c>
      <c r="AE122" s="5">
        <f>MIN(ROUND(AB122/160,0),50)</f>
        <v>10</v>
      </c>
      <c r="AF122" s="1">
        <f>SUM(AC122:AE122)</f>
        <v>22</v>
      </c>
      <c r="AG122" s="63">
        <f t="shared" si="3"/>
        <v>63</v>
      </c>
      <c r="AI122" s="5">
        <v>2778</v>
      </c>
      <c r="AJ122" s="63">
        <v>134</v>
      </c>
      <c r="AK122" s="63">
        <v>90</v>
      </c>
    </row>
    <row r="123" spans="1:37">
      <c r="A123" s="5">
        <v>3438</v>
      </c>
      <c r="B123" s="5" t="s">
        <v>6</v>
      </c>
      <c r="C123" s="5">
        <v>43</v>
      </c>
      <c r="D123" s="5">
        <v>270</v>
      </c>
      <c r="E123" s="5" t="s">
        <v>10</v>
      </c>
      <c r="F123" s="8">
        <f>DATE(2008,1,1)-INDEX(交易編號檔!B:B,MATCH(A123,交易編號檔!C:C,0))</f>
        <v>171</v>
      </c>
      <c r="G123" s="5">
        <f>COUNTIF(交易編號檔!C:C,A123)</f>
        <v>7</v>
      </c>
      <c r="H123" s="10">
        <f>AVERAGEIF(交易編號檔!C:C,A123,交易編號檔!D:D)</f>
        <v>2204</v>
      </c>
      <c r="I123" s="5">
        <f>MAX(INT((200-F123)/20)+1,0)</f>
        <v>2</v>
      </c>
      <c r="J123" s="5">
        <f>MIN(ROUND(G123/2,0),40)</f>
        <v>4</v>
      </c>
      <c r="K123" s="5">
        <f>MIN(ROUND(H123/160,0),50)</f>
        <v>14</v>
      </c>
      <c r="L123" s="5">
        <f>SUM(I123:K123)</f>
        <v>20</v>
      </c>
      <c r="M123" s="1">
        <f>RANK(L123,L:L,0)</f>
        <v>117</v>
      </c>
      <c r="Q123" s="5">
        <v>3438</v>
      </c>
      <c r="R123" s="61">
        <f>_xlfn.IFNA(DATE(2007,1,1)-INDEX(交易編號檔!G:G,MATCH($Q123,交易編號檔!H:H,0)),"")</f>
        <v>38</v>
      </c>
      <c r="S123" s="1">
        <f>COUNTIF(交易編號檔!H:H,$Q123)</f>
        <v>2</v>
      </c>
      <c r="T123" s="1">
        <f>AVERAGEIF(交易編號檔!H:H,A123,交易編號檔!I:I)</f>
        <v>695</v>
      </c>
      <c r="U123" s="5">
        <f>MAX(INT((100-R123)/10)+1,0)</f>
        <v>7</v>
      </c>
      <c r="V123" s="5">
        <f>MIN(ROUND(S123,0),40)</f>
        <v>2</v>
      </c>
      <c r="W123" s="5">
        <f>MIN(ROUND(T123/160,0),50)</f>
        <v>4</v>
      </c>
      <c r="X123" s="1">
        <f>SUM(U123:W123)</f>
        <v>13</v>
      </c>
      <c r="Y123" s="63">
        <f t="shared" si="2"/>
        <v>92</v>
      </c>
      <c r="Z123" s="61">
        <f>_xlfn.IFNA(DATE(2008,1,1)-INDEX(交易編號檔!M:M,MATCH($Q123,交易編號檔!N:N,0)),"")</f>
        <v>171</v>
      </c>
      <c r="AA123" s="1">
        <f>COUNTIF(交易編號檔!N:N,$Q123)</f>
        <v>5</v>
      </c>
      <c r="AB123" s="1">
        <f>AVERAGEIF(交易編號檔!N:N,A123,交易編號檔!O:O)</f>
        <v>2807.6</v>
      </c>
      <c r="AC123" s="5">
        <f>MAX(INT((100-Z123)/10)+1,0)</f>
        <v>0</v>
      </c>
      <c r="AD123" s="5">
        <f>MIN(ROUND(AA123,0),40)</f>
        <v>5</v>
      </c>
      <c r="AE123" s="5">
        <f>MIN(ROUND(AB123/160,0),50)</f>
        <v>18</v>
      </c>
      <c r="AF123" s="1">
        <f>SUM(AC123:AE123)</f>
        <v>23</v>
      </c>
      <c r="AG123" s="63">
        <f t="shared" si="3"/>
        <v>57</v>
      </c>
      <c r="AI123" s="5">
        <v>2194</v>
      </c>
      <c r="AJ123" s="63">
        <v>116</v>
      </c>
      <c r="AK123" s="63">
        <v>107</v>
      </c>
    </row>
    <row r="124" spans="1:37">
      <c r="A124" s="5">
        <v>742</v>
      </c>
      <c r="B124" s="5" t="s">
        <v>4</v>
      </c>
      <c r="C124" s="5">
        <v>35</v>
      </c>
      <c r="D124" s="5">
        <v>237</v>
      </c>
      <c r="E124" s="5" t="s">
        <v>5</v>
      </c>
      <c r="F124" s="8">
        <f>DATE(2008,1,1)-INDEX(交易編號檔!B:B,MATCH(A124,交易編號檔!C:C,0))</f>
        <v>23</v>
      </c>
      <c r="G124" s="5">
        <f>COUNTIF(交易編號檔!C:C,A124)</f>
        <v>11</v>
      </c>
      <c r="H124" s="10">
        <f>AVERAGEIF(交易編號檔!C:C,A124,交易編號檔!D:D)</f>
        <v>730.81818181818187</v>
      </c>
      <c r="I124" s="5">
        <f>MAX(INT((200-F124)/20)+1,0)</f>
        <v>9</v>
      </c>
      <c r="J124" s="5">
        <f>MIN(ROUND(G124/2,0),40)</f>
        <v>6</v>
      </c>
      <c r="K124" s="5">
        <f>MIN(ROUND(H124/160,0),50)</f>
        <v>5</v>
      </c>
      <c r="L124" s="5">
        <f>SUM(I124:K124)</f>
        <v>20</v>
      </c>
      <c r="M124" s="1">
        <f>RANK(L124,L:L,0)</f>
        <v>117</v>
      </c>
      <c r="Q124" s="5">
        <v>742</v>
      </c>
      <c r="R124" s="61">
        <f>_xlfn.IFNA(DATE(2007,1,1)-INDEX(交易編號檔!G:G,MATCH($Q124,交易編號檔!H:H,0)),"")</f>
        <v>57</v>
      </c>
      <c r="S124" s="1">
        <f>COUNTIF(交易編號檔!H:H,$Q124)</f>
        <v>5</v>
      </c>
      <c r="T124" s="1">
        <f>AVERAGEIF(交易編號檔!H:H,A124,交易編號檔!I:I)</f>
        <v>473.4</v>
      </c>
      <c r="U124" s="5">
        <f>MAX(INT((100-R124)/10)+1,0)</f>
        <v>5</v>
      </c>
      <c r="V124" s="5">
        <f>MIN(ROUND(S124,0),40)</f>
        <v>5</v>
      </c>
      <c r="W124" s="5">
        <f>MIN(ROUND(T124/160,0),50)</f>
        <v>3</v>
      </c>
      <c r="X124" s="1">
        <f>SUM(U124:W124)</f>
        <v>13</v>
      </c>
      <c r="Y124" s="63">
        <f t="shared" si="2"/>
        <v>92</v>
      </c>
      <c r="Z124" s="61">
        <f>_xlfn.IFNA(DATE(2008,1,1)-INDEX(交易編號檔!M:M,MATCH($Q124,交易編號檔!N:N,0)),"")</f>
        <v>23</v>
      </c>
      <c r="AA124" s="1">
        <f>COUNTIF(交易編號檔!N:N,$Q124)</f>
        <v>6</v>
      </c>
      <c r="AB124" s="1">
        <f>AVERAGEIF(交易編號檔!N:N,A124,交易編號檔!O:O)</f>
        <v>945.33333333333337</v>
      </c>
      <c r="AC124" s="5">
        <f>MAX(INT((100-Z124)/10)+1,0)</f>
        <v>8</v>
      </c>
      <c r="AD124" s="5">
        <f>MIN(ROUND(AA124,0),40)</f>
        <v>6</v>
      </c>
      <c r="AE124" s="5">
        <f>MIN(ROUND(AB124/160,0),50)</f>
        <v>6</v>
      </c>
      <c r="AF124" s="1">
        <f>SUM(AC124:AE124)</f>
        <v>20</v>
      </c>
      <c r="AG124" s="63">
        <f t="shared" si="3"/>
        <v>71</v>
      </c>
      <c r="AI124" s="5">
        <v>1276</v>
      </c>
      <c r="AJ124" s="63">
        <v>58</v>
      </c>
      <c r="AK124" s="63">
        <v>119</v>
      </c>
    </row>
    <row r="125" spans="1:37">
      <c r="A125" s="5">
        <v>5781</v>
      </c>
      <c r="B125" s="5" t="s">
        <v>6</v>
      </c>
      <c r="C125" s="5">
        <v>43</v>
      </c>
      <c r="D125" s="5">
        <v>813</v>
      </c>
      <c r="E125" s="5" t="s">
        <v>7</v>
      </c>
      <c r="F125" s="8">
        <f>DATE(2008,1,1)-INDEX(交易編號檔!B:B,MATCH(A125,交易編號檔!C:C,0))</f>
        <v>22</v>
      </c>
      <c r="G125" s="5">
        <f>COUNTIF(交易編號檔!C:C,A125)</f>
        <v>11</v>
      </c>
      <c r="H125" s="10">
        <f>AVERAGEIF(交易編號檔!C:C,A125,交易編號檔!D:D)</f>
        <v>713.18181818181813</v>
      </c>
      <c r="I125" s="5">
        <f>MAX(INT((200-F125)/20)+1,0)</f>
        <v>9</v>
      </c>
      <c r="J125" s="5">
        <f>MIN(ROUND(G125/2,0),40)</f>
        <v>6</v>
      </c>
      <c r="K125" s="5">
        <f>MIN(ROUND(H125/160,0),50)</f>
        <v>4</v>
      </c>
      <c r="L125" s="5">
        <f>SUM(I125:K125)</f>
        <v>19</v>
      </c>
      <c r="M125" s="1">
        <f>RANK(L125,L:L,0)</f>
        <v>124</v>
      </c>
      <c r="Q125" s="5">
        <v>5781</v>
      </c>
      <c r="R125" s="61">
        <f>_xlfn.IFNA(DATE(2007,1,1)-INDEX(交易編號檔!G:G,MATCH($Q125,交易編號檔!H:H,0)),"")</f>
        <v>42</v>
      </c>
      <c r="S125" s="1">
        <f>COUNTIF(交易編號檔!H:H,$Q125)</f>
        <v>1</v>
      </c>
      <c r="T125" s="1">
        <f>AVERAGEIF(交易編號檔!H:H,A125,交易編號檔!I:I)</f>
        <v>400</v>
      </c>
      <c r="U125" s="5">
        <f>MAX(INT((100-R125)/10)+1,0)</f>
        <v>6</v>
      </c>
      <c r="V125" s="5">
        <f>MIN(ROUND(S125,0),40)</f>
        <v>1</v>
      </c>
      <c r="W125" s="5">
        <f>MIN(ROUND(T125/160,0),50)</f>
        <v>3</v>
      </c>
      <c r="X125" s="1">
        <f>SUM(U125:W125)</f>
        <v>10</v>
      </c>
      <c r="Y125" s="63">
        <f t="shared" si="2"/>
        <v>100</v>
      </c>
      <c r="Z125" s="61">
        <f>_xlfn.IFNA(DATE(2008,1,1)-INDEX(交易編號檔!M:M,MATCH($Q125,交易編號檔!N:N,0)),"")</f>
        <v>22</v>
      </c>
      <c r="AA125" s="1">
        <f>COUNTIF(交易編號檔!N:N,$Q125)</f>
        <v>10</v>
      </c>
      <c r="AB125" s="1">
        <f>AVERAGEIF(交易編號檔!N:N,A125,交易編號檔!O:O)</f>
        <v>744.5</v>
      </c>
      <c r="AC125" s="5">
        <f>MAX(INT((100-Z125)/10)+1,0)</f>
        <v>8</v>
      </c>
      <c r="AD125" s="5">
        <f>MIN(ROUND(AA125,0),40)</f>
        <v>10</v>
      </c>
      <c r="AE125" s="5">
        <f>MIN(ROUND(AB125/160,0),50)</f>
        <v>5</v>
      </c>
      <c r="AF125" s="1">
        <f>SUM(AC125:AE125)</f>
        <v>23</v>
      </c>
      <c r="AG125" s="63">
        <f t="shared" si="3"/>
        <v>57</v>
      </c>
      <c r="AI125" s="5">
        <v>5437</v>
      </c>
      <c r="AJ125" s="63">
        <v>125</v>
      </c>
      <c r="AK125" s="63">
        <v>119</v>
      </c>
    </row>
    <row r="126" spans="1:37">
      <c r="A126" s="5">
        <v>4967</v>
      </c>
      <c r="B126" s="5" t="s">
        <v>4</v>
      </c>
      <c r="C126" s="5">
        <v>50</v>
      </c>
      <c r="D126" s="5">
        <v>412</v>
      </c>
      <c r="E126" s="5" t="s">
        <v>8</v>
      </c>
      <c r="F126" s="8">
        <f>DATE(2008,1,1)-INDEX(交易編號檔!B:B,MATCH(A126,交易編號檔!C:C,0))</f>
        <v>55</v>
      </c>
      <c r="G126" s="5">
        <f>COUNTIF(交易編號檔!C:C,A126)</f>
        <v>8</v>
      </c>
      <c r="H126" s="10">
        <f>AVERAGEIF(交易編號檔!C:C,A126,交易編號檔!D:D)</f>
        <v>1111.5</v>
      </c>
      <c r="I126" s="5">
        <f>MAX(INT((200-F126)/20)+1,0)</f>
        <v>8</v>
      </c>
      <c r="J126" s="5">
        <f>MIN(ROUND(G126/2,0),40)</f>
        <v>4</v>
      </c>
      <c r="K126" s="5">
        <f>MIN(ROUND(H126/160,0),50)</f>
        <v>7</v>
      </c>
      <c r="L126" s="5">
        <f>SUM(I126:K126)</f>
        <v>19</v>
      </c>
      <c r="M126" s="1">
        <f>RANK(L126,L:L,0)</f>
        <v>124</v>
      </c>
      <c r="Q126" s="5">
        <v>4967</v>
      </c>
      <c r="R126" s="61">
        <f>_xlfn.IFNA(DATE(2007,1,1)-INDEX(交易編號檔!G:G,MATCH($Q126,交易編號檔!H:H,0)),"")</f>
        <v>11</v>
      </c>
      <c r="S126" s="1">
        <f>COUNTIF(交易編號檔!H:H,$Q126)</f>
        <v>2</v>
      </c>
      <c r="T126" s="1">
        <f>AVERAGEIF(交易編號檔!H:H,A126,交易編號檔!I:I)</f>
        <v>710</v>
      </c>
      <c r="U126" s="5">
        <f>MAX(INT((100-R126)/10)+1,0)</f>
        <v>9</v>
      </c>
      <c r="V126" s="5">
        <f>MIN(ROUND(S126,0),40)</f>
        <v>2</v>
      </c>
      <c r="W126" s="5">
        <f>MIN(ROUND(T126/160,0),50)</f>
        <v>4</v>
      </c>
      <c r="X126" s="1">
        <f>SUM(U126:W126)</f>
        <v>15</v>
      </c>
      <c r="Y126" s="63">
        <f t="shared" si="2"/>
        <v>83</v>
      </c>
      <c r="Z126" s="61">
        <f>_xlfn.IFNA(DATE(2008,1,1)-INDEX(交易編號檔!M:M,MATCH($Q126,交易編號檔!N:N,0)),"")</f>
        <v>55</v>
      </c>
      <c r="AA126" s="1">
        <f>COUNTIF(交易編號檔!N:N,$Q126)</f>
        <v>6</v>
      </c>
      <c r="AB126" s="1">
        <f>AVERAGEIF(交易編號檔!N:N,A126,交易編號檔!O:O)</f>
        <v>1245.3333333333333</v>
      </c>
      <c r="AC126" s="5">
        <f>MAX(INT((100-Z126)/10)+1,0)</f>
        <v>5</v>
      </c>
      <c r="AD126" s="5">
        <f>MIN(ROUND(AA126,0),40)</f>
        <v>6</v>
      </c>
      <c r="AE126" s="5">
        <f>MIN(ROUND(AB126/160,0),50)</f>
        <v>8</v>
      </c>
      <c r="AF126" s="1">
        <f>SUM(AC126:AE126)</f>
        <v>19</v>
      </c>
      <c r="AG126" s="63">
        <f t="shared" si="3"/>
        <v>77</v>
      </c>
      <c r="AI126" s="5">
        <v>4854</v>
      </c>
      <c r="AJ126" s="63">
        <v>134</v>
      </c>
      <c r="AK126" s="63">
        <v>114</v>
      </c>
    </row>
    <row r="127" spans="1:37">
      <c r="A127" s="5">
        <v>5096</v>
      </c>
      <c r="B127" s="5" t="s">
        <v>4</v>
      </c>
      <c r="C127" s="5">
        <v>34</v>
      </c>
      <c r="D127" s="5">
        <v>427</v>
      </c>
      <c r="E127" s="5" t="s">
        <v>8</v>
      </c>
      <c r="F127" s="8">
        <f>DATE(2008,1,1)-INDEX(交易編號檔!B:B,MATCH(A127,交易編號檔!C:C,0))</f>
        <v>9</v>
      </c>
      <c r="G127" s="5">
        <f>COUNTIF(交易編號檔!C:C,A127)</f>
        <v>5</v>
      </c>
      <c r="H127" s="10">
        <f>AVERAGEIF(交易編號檔!C:C,A127,交易編號檔!D:D)</f>
        <v>990</v>
      </c>
      <c r="I127" s="5">
        <f>MAX(INT((200-F127)/20)+1,0)</f>
        <v>10</v>
      </c>
      <c r="J127" s="5">
        <f>MIN(ROUND(G127/2,0),40)</f>
        <v>3</v>
      </c>
      <c r="K127" s="5">
        <f>MIN(ROUND(H127/160,0),50)</f>
        <v>6</v>
      </c>
      <c r="L127" s="5">
        <f>SUM(I127:K127)</f>
        <v>19</v>
      </c>
      <c r="M127" s="1">
        <f>RANK(L127,L:L,0)</f>
        <v>124</v>
      </c>
      <c r="Q127" s="5">
        <v>5096</v>
      </c>
      <c r="R127" s="61">
        <f>_xlfn.IFNA(DATE(2007,1,1)-INDEX(交易編號檔!G:G,MATCH($Q127,交易編號檔!H:H,0)),"")</f>
        <v>155</v>
      </c>
      <c r="S127" s="1">
        <f>COUNTIF(交易編號檔!H:H,$Q127)</f>
        <v>1</v>
      </c>
      <c r="T127" s="1">
        <f>AVERAGEIF(交易編號檔!H:H,A127,交易編號檔!I:I)</f>
        <v>1149</v>
      </c>
      <c r="U127" s="5">
        <f>MAX(INT((100-R127)/10)+1,0)</f>
        <v>0</v>
      </c>
      <c r="V127" s="5">
        <f>MIN(ROUND(S127,0),40)</f>
        <v>1</v>
      </c>
      <c r="W127" s="5">
        <f>MIN(ROUND(T127/160,0),50)</f>
        <v>7</v>
      </c>
      <c r="X127" s="1">
        <f>SUM(U127:W127)</f>
        <v>8</v>
      </c>
      <c r="Y127" s="63">
        <f t="shared" si="2"/>
        <v>109</v>
      </c>
      <c r="Z127" s="61">
        <f>_xlfn.IFNA(DATE(2008,1,1)-INDEX(交易編號檔!M:M,MATCH($Q127,交易編號檔!N:N,0)),"")</f>
        <v>9</v>
      </c>
      <c r="AA127" s="1">
        <f>COUNTIF(交易編號檔!N:N,$Q127)</f>
        <v>4</v>
      </c>
      <c r="AB127" s="1">
        <f>AVERAGEIF(交易編號檔!N:N,A127,交易編號檔!O:O)</f>
        <v>950.25</v>
      </c>
      <c r="AC127" s="5">
        <f>MAX(INT((100-Z127)/10)+1,0)</f>
        <v>10</v>
      </c>
      <c r="AD127" s="5">
        <f>MIN(ROUND(AA127,0),40)</f>
        <v>4</v>
      </c>
      <c r="AE127" s="5">
        <f>MIN(ROUND(AB127/160,0),50)</f>
        <v>6</v>
      </c>
      <c r="AF127" s="1">
        <f>SUM(AC127:AE127)</f>
        <v>20</v>
      </c>
      <c r="AG127" s="63">
        <f t="shared" si="3"/>
        <v>71</v>
      </c>
      <c r="AI127" s="5">
        <v>748</v>
      </c>
      <c r="AJ127" s="63">
        <v>137</v>
      </c>
      <c r="AK127" s="63">
        <v>124</v>
      </c>
    </row>
    <row r="128" spans="1:37">
      <c r="A128" s="5">
        <v>4436</v>
      </c>
      <c r="B128" s="5" t="s">
        <v>4</v>
      </c>
      <c r="C128" s="5">
        <v>33</v>
      </c>
      <c r="D128" s="5">
        <v>334</v>
      </c>
      <c r="E128" s="5" t="s">
        <v>5</v>
      </c>
      <c r="F128" s="8">
        <f>DATE(2008,1,1)-INDEX(交易編號檔!B:B,MATCH(A128,交易編號檔!C:C,0))</f>
        <v>64</v>
      </c>
      <c r="G128" s="5">
        <f>COUNTIF(交易編號檔!C:C,A128)</f>
        <v>2</v>
      </c>
      <c r="H128" s="10">
        <f>AVERAGEIF(交易編號檔!C:C,A128,交易編號檔!D:D)</f>
        <v>1704.5</v>
      </c>
      <c r="I128" s="5">
        <f>MAX(INT((200-F128)/20)+1,0)</f>
        <v>7</v>
      </c>
      <c r="J128" s="5">
        <f>MIN(ROUND(G128/2,0),40)</f>
        <v>1</v>
      </c>
      <c r="K128" s="5">
        <f>MIN(ROUND(H128/160,0),50)</f>
        <v>11</v>
      </c>
      <c r="L128" s="5">
        <f>SUM(I128:K128)</f>
        <v>19</v>
      </c>
      <c r="M128" s="1">
        <f>RANK(L128,L:L,0)</f>
        <v>124</v>
      </c>
      <c r="Q128" s="5">
        <v>4436</v>
      </c>
      <c r="R128" s="61">
        <f>_xlfn.IFNA(DATE(2007,1,1)-INDEX(交易編號檔!G:G,MATCH($Q128,交易編號檔!H:H,0)),"")</f>
        <v>179</v>
      </c>
      <c r="S128" s="1">
        <f>COUNTIF(交易編號檔!H:H,$Q128)</f>
        <v>1</v>
      </c>
      <c r="T128" s="1">
        <f>AVERAGEIF(交易編號檔!H:H,A128,交易編號檔!I:I)</f>
        <v>419</v>
      </c>
      <c r="U128" s="5">
        <f>MAX(INT((100-R128)/10)+1,0)</f>
        <v>0</v>
      </c>
      <c r="V128" s="5">
        <f>MIN(ROUND(S128,0),40)</f>
        <v>1</v>
      </c>
      <c r="W128" s="5">
        <f>MIN(ROUND(T128/160,0),50)</f>
        <v>3</v>
      </c>
      <c r="X128" s="1">
        <f>SUM(U128:W128)</f>
        <v>4</v>
      </c>
      <c r="Y128" s="63">
        <f t="shared" si="2"/>
        <v>125</v>
      </c>
      <c r="Z128" s="61">
        <f>_xlfn.IFNA(DATE(2008,1,1)-INDEX(交易編號檔!M:M,MATCH($Q128,交易編號檔!N:N,0)),"")</f>
        <v>64</v>
      </c>
      <c r="AA128" s="1">
        <f>COUNTIF(交易編號檔!N:N,$Q128)</f>
        <v>1</v>
      </c>
      <c r="AB128" s="1">
        <f>AVERAGEIF(交易編號檔!N:N,A128,交易編號檔!O:O)</f>
        <v>2990</v>
      </c>
      <c r="AC128" s="5">
        <f>MAX(INT((100-Z128)/10)+1,0)</f>
        <v>4</v>
      </c>
      <c r="AD128" s="5">
        <f>MIN(ROUND(AA128,0),40)</f>
        <v>1</v>
      </c>
      <c r="AE128" s="5">
        <f>MIN(ROUND(AB128/160,0),50)</f>
        <v>19</v>
      </c>
      <c r="AF128" s="1">
        <f>SUM(AC128:AE128)</f>
        <v>24</v>
      </c>
      <c r="AG128" s="63">
        <f t="shared" si="3"/>
        <v>50</v>
      </c>
      <c r="AI128" s="5">
        <v>2989</v>
      </c>
      <c r="AJ128" s="63">
        <v>100</v>
      </c>
      <c r="AK128" s="63">
        <v>135</v>
      </c>
    </row>
    <row r="129" spans="1:37">
      <c r="A129" s="5">
        <v>6524</v>
      </c>
      <c r="B129" s="5" t="s">
        <v>6</v>
      </c>
      <c r="C129" s="5">
        <v>33</v>
      </c>
      <c r="D129" s="5">
        <v>308</v>
      </c>
      <c r="E129" s="5" t="s">
        <v>5</v>
      </c>
      <c r="F129" s="8">
        <f>DATE(2008,1,1)-INDEX(交易編號檔!B:B,MATCH(A129,交易編號檔!C:C,0))</f>
        <v>270</v>
      </c>
      <c r="G129" s="5">
        <f>COUNTIF(交易編號檔!C:C,A129)</f>
        <v>1</v>
      </c>
      <c r="H129" s="10">
        <f>AVERAGEIF(交易編號檔!C:C,A129,交易編號檔!D:D)</f>
        <v>2890</v>
      </c>
      <c r="I129" s="5">
        <f>MAX(INT((200-F129)/20)+1,0)</f>
        <v>0</v>
      </c>
      <c r="J129" s="5">
        <f>MIN(ROUND(G129/2,0),40)</f>
        <v>1</v>
      </c>
      <c r="K129" s="5">
        <f>MIN(ROUND(H129/160,0),50)</f>
        <v>18</v>
      </c>
      <c r="L129" s="5">
        <f>SUM(I129:K129)</f>
        <v>19</v>
      </c>
      <c r="M129" s="1">
        <f>RANK(L129,L:L,0)</f>
        <v>124</v>
      </c>
      <c r="R129" s="61"/>
      <c r="U129" s="5"/>
      <c r="V129" s="5"/>
      <c r="W129" s="5"/>
      <c r="Y129" s="63" t="str">
        <f t="shared" si="2"/>
        <v/>
      </c>
      <c r="Z129" s="61"/>
      <c r="AC129" s="5"/>
      <c r="AD129" s="5"/>
      <c r="AE129" s="5"/>
      <c r="AG129" s="63" t="str">
        <f t="shared" si="3"/>
        <v/>
      </c>
      <c r="AI129" s="5">
        <v>1041</v>
      </c>
      <c r="AJ129" s="63">
        <v>125</v>
      </c>
      <c r="AK129" s="63">
        <v>114</v>
      </c>
    </row>
    <row r="130" spans="1:37">
      <c r="A130" s="5">
        <v>5521</v>
      </c>
      <c r="B130" s="5" t="s">
        <v>4</v>
      </c>
      <c r="C130" s="5">
        <v>55</v>
      </c>
      <c r="D130" s="5">
        <v>300</v>
      </c>
      <c r="E130" s="5" t="s">
        <v>5</v>
      </c>
      <c r="F130" s="8">
        <f>DATE(2008,1,1)-INDEX(交易編號檔!B:B,MATCH(A130,交易編號檔!C:C,0))</f>
        <v>4</v>
      </c>
      <c r="G130" s="5">
        <f>COUNTIF(交易編號檔!C:C,A130)</f>
        <v>6</v>
      </c>
      <c r="H130" s="10">
        <f>AVERAGEIF(交易編號檔!C:C,A130,交易編號檔!D:D)</f>
        <v>883.66666666666663</v>
      </c>
      <c r="I130" s="5">
        <f>MAX(INT((200-F130)/20)+1,0)</f>
        <v>10</v>
      </c>
      <c r="J130" s="5">
        <f>MIN(ROUND(G130/2,0),40)</f>
        <v>3</v>
      </c>
      <c r="K130" s="5">
        <f>MIN(ROUND(H130/160,0),50)</f>
        <v>6</v>
      </c>
      <c r="L130" s="5">
        <f>SUM(I130:K130)</f>
        <v>19</v>
      </c>
      <c r="M130" s="1">
        <f>RANK(L130,L:L,0)</f>
        <v>124</v>
      </c>
      <c r="Q130" s="5">
        <v>5521</v>
      </c>
      <c r="R130" s="61">
        <f>_xlfn.IFNA(DATE(2007,1,1)-INDEX(交易編號檔!G:G,MATCH($Q130,交易編號檔!H:H,0)),"")</f>
        <v>72</v>
      </c>
      <c r="S130" s="1">
        <f>COUNTIF(交易編號檔!H:H,$Q130)</f>
        <v>3</v>
      </c>
      <c r="T130" s="1">
        <f>AVERAGEIF(交易編號檔!H:H,A130,交易編號檔!I:I)</f>
        <v>304.33333333333331</v>
      </c>
      <c r="U130" s="5">
        <f>MAX(INT((100-R130)/10)+1,0)</f>
        <v>3</v>
      </c>
      <c r="V130" s="5">
        <f>MIN(ROUND(S130,0),40)</f>
        <v>3</v>
      </c>
      <c r="W130" s="5">
        <f>MIN(ROUND(T130/160,0),50)</f>
        <v>2</v>
      </c>
      <c r="X130" s="1">
        <f>SUM(U130:W130)</f>
        <v>8</v>
      </c>
      <c r="Y130" s="63">
        <f t="shared" si="2"/>
        <v>109</v>
      </c>
      <c r="Z130" s="61">
        <f>_xlfn.IFNA(DATE(2008,1,1)-INDEX(交易編號檔!M:M,MATCH($Q130,交易編號檔!N:N,0)),"")</f>
        <v>4</v>
      </c>
      <c r="AA130" s="1">
        <f>COUNTIF(交易編號檔!N:N,$Q130)</f>
        <v>3</v>
      </c>
      <c r="AB130" s="1">
        <f>AVERAGEIF(交易編號檔!N:N,A130,交易編號檔!O:O)</f>
        <v>1463</v>
      </c>
      <c r="AC130" s="5">
        <f>MAX(INT((100-Z130)/10)+1,0)</f>
        <v>10</v>
      </c>
      <c r="AD130" s="5">
        <f>MIN(ROUND(AA130,0),40)</f>
        <v>3</v>
      </c>
      <c r="AE130" s="5">
        <f>MIN(ROUND(AB130/160,0),50)</f>
        <v>9</v>
      </c>
      <c r="AF130" s="1">
        <f>SUM(AC130:AE130)</f>
        <v>22</v>
      </c>
      <c r="AG130" s="63">
        <f t="shared" si="3"/>
        <v>63</v>
      </c>
      <c r="AI130" s="5">
        <v>2036</v>
      </c>
      <c r="AJ130" s="63">
        <v>92</v>
      </c>
      <c r="AK130" s="63">
        <v>107</v>
      </c>
    </row>
    <row r="131" spans="1:37">
      <c r="A131" s="5">
        <v>3233</v>
      </c>
      <c r="B131" s="5" t="s">
        <v>6</v>
      </c>
      <c r="C131" s="5">
        <v>48</v>
      </c>
      <c r="D131" s="5">
        <v>807</v>
      </c>
      <c r="E131" s="5" t="s">
        <v>7</v>
      </c>
      <c r="F131" s="8">
        <f>DATE(2008,1,1)-INDEX(交易編號檔!B:B,MATCH(A131,交易編號檔!C:C,0))</f>
        <v>184</v>
      </c>
      <c r="G131" s="5">
        <f>COUNTIF(交易編號檔!C:C,A131)</f>
        <v>12</v>
      </c>
      <c r="H131" s="10">
        <f>AVERAGEIF(交易編號檔!C:C,A131,交易編號檔!D:D)</f>
        <v>1838.0833333333333</v>
      </c>
      <c r="I131" s="5">
        <f>MAX(INT((200-F131)/20)+1,0)</f>
        <v>1</v>
      </c>
      <c r="J131" s="5">
        <f>MIN(ROUND(G131/2,0),40)</f>
        <v>6</v>
      </c>
      <c r="K131" s="5">
        <f>MIN(ROUND(H131/160,0),50)</f>
        <v>11</v>
      </c>
      <c r="L131" s="5">
        <f>SUM(I131:K131)</f>
        <v>18</v>
      </c>
      <c r="M131" s="1">
        <f>RANK(L131,L:L,0)</f>
        <v>130</v>
      </c>
      <c r="Q131" s="5">
        <v>3233</v>
      </c>
      <c r="R131" s="61">
        <f>_xlfn.IFNA(DATE(2007,1,1)-INDEX(交易編號檔!G:G,MATCH($Q131,交易編號檔!H:H,0)),"")</f>
        <v>5</v>
      </c>
      <c r="S131" s="1">
        <f>COUNTIF(交易編號檔!H:H,$Q131)</f>
        <v>9</v>
      </c>
      <c r="T131" s="1">
        <f>AVERAGEIF(交易編號檔!H:H,A131,交易編號檔!I:I)</f>
        <v>2151.1111111111113</v>
      </c>
      <c r="U131" s="5">
        <f>MAX(INT((100-R131)/10)+1,0)</f>
        <v>10</v>
      </c>
      <c r="V131" s="5">
        <f>MIN(ROUND(S131,0),40)</f>
        <v>9</v>
      </c>
      <c r="W131" s="5">
        <f>MIN(ROUND(T131/160,0),50)</f>
        <v>13</v>
      </c>
      <c r="X131" s="1">
        <f>SUM(U131:W131)</f>
        <v>32</v>
      </c>
      <c r="Y131" s="63">
        <f t="shared" ref="Y131:Y194" si="4">_xlfn.IFNA(RANK(X131,X:X,0),"")</f>
        <v>40</v>
      </c>
      <c r="Z131" s="61">
        <f>_xlfn.IFNA(DATE(2008,1,1)-INDEX(交易編號檔!M:M,MATCH($Q131,交易編號檔!N:N,0)),"")</f>
        <v>184</v>
      </c>
      <c r="AA131" s="1">
        <f>COUNTIF(交易編號檔!N:N,$Q131)</f>
        <v>3</v>
      </c>
      <c r="AB131" s="1">
        <f>AVERAGEIF(交易編號檔!N:N,A131,交易編號檔!O:O)</f>
        <v>899</v>
      </c>
      <c r="AC131" s="5">
        <f>MAX(INT((100-Z131)/10)+1,0)</f>
        <v>0</v>
      </c>
      <c r="AD131" s="5">
        <f>MIN(ROUND(AA131,0),40)</f>
        <v>3</v>
      </c>
      <c r="AE131" s="5">
        <f>MIN(ROUND(AB131/160,0),50)</f>
        <v>6</v>
      </c>
      <c r="AF131" s="1">
        <f>SUM(AC131:AE131)</f>
        <v>9</v>
      </c>
      <c r="AG131" s="63">
        <f t="shared" ref="AG131:AG194" si="5">_xlfn.IFNA(RANK(AF131,AF:AF,0),"")</f>
        <v>125</v>
      </c>
      <c r="AI131" s="5">
        <v>3437</v>
      </c>
      <c r="AJ131" s="63">
        <v>125</v>
      </c>
      <c r="AK131" s="63">
        <v>114</v>
      </c>
    </row>
    <row r="132" spans="1:37">
      <c r="A132" s="5">
        <v>2300</v>
      </c>
      <c r="B132" s="5" t="s">
        <v>4</v>
      </c>
      <c r="C132" s="5">
        <v>40</v>
      </c>
      <c r="D132" s="5">
        <v>247</v>
      </c>
      <c r="E132" s="5" t="s">
        <v>5</v>
      </c>
      <c r="F132" s="8">
        <f>DATE(2008,1,1)-INDEX(交易編號檔!B:B,MATCH(A132,交易編號檔!C:C,0))</f>
        <v>311</v>
      </c>
      <c r="G132" s="5">
        <f>COUNTIF(交易編號檔!C:C,A132)</f>
        <v>2</v>
      </c>
      <c r="H132" s="10">
        <f>AVERAGEIF(交易編號檔!C:C,A132,交易編號檔!D:D)</f>
        <v>2795</v>
      </c>
      <c r="I132" s="5">
        <f>MAX(INT((200-F132)/20)+1,0)</f>
        <v>0</v>
      </c>
      <c r="J132" s="5">
        <f>MIN(ROUND(G132/2,0),40)</f>
        <v>1</v>
      </c>
      <c r="K132" s="5">
        <f>MIN(ROUND(H132/160,0),50)</f>
        <v>17</v>
      </c>
      <c r="L132" s="5">
        <f>SUM(I132:K132)</f>
        <v>18</v>
      </c>
      <c r="M132" s="1">
        <f>RANK(L132,L:L,0)</f>
        <v>130</v>
      </c>
      <c r="Q132" s="5">
        <v>2300</v>
      </c>
      <c r="R132" s="61">
        <f>_xlfn.IFNA(DATE(2007,1,1)-INDEX(交易編號檔!G:G,MATCH($Q132,交易編號檔!H:H,0)),"")</f>
        <v>267</v>
      </c>
      <c r="S132" s="1">
        <f>COUNTIF(交易編號檔!H:H,$Q132)</f>
        <v>1</v>
      </c>
      <c r="T132" s="1">
        <f>AVERAGEIF(交易編號檔!H:H,A132,交易編號檔!I:I)</f>
        <v>3100</v>
      </c>
      <c r="U132" s="5">
        <f>MAX(INT((100-R132)/10)+1,0)</f>
        <v>0</v>
      </c>
      <c r="V132" s="5">
        <f>MIN(ROUND(S132,0),40)</f>
        <v>1</v>
      </c>
      <c r="W132" s="5">
        <f>MIN(ROUND(T132/160,0),50)</f>
        <v>19</v>
      </c>
      <c r="X132" s="1">
        <f>SUM(U132:W132)</f>
        <v>20</v>
      </c>
      <c r="Y132" s="63">
        <f t="shared" si="4"/>
        <v>70</v>
      </c>
      <c r="Z132" s="61">
        <f>_xlfn.IFNA(DATE(2008,1,1)-INDEX(交易編號檔!M:M,MATCH($Q132,交易編號檔!N:N,0)),"")</f>
        <v>311</v>
      </c>
      <c r="AA132" s="1">
        <f>COUNTIF(交易編號檔!N:N,$Q132)</f>
        <v>1</v>
      </c>
      <c r="AB132" s="1">
        <f>AVERAGEIF(交易編號檔!N:N,A132,交易編號檔!O:O)</f>
        <v>2490</v>
      </c>
      <c r="AC132" s="5">
        <f>MAX(INT((100-Z132)/10)+1,0)</f>
        <v>0</v>
      </c>
      <c r="AD132" s="5">
        <f>MIN(ROUND(AA132,0),40)</f>
        <v>1</v>
      </c>
      <c r="AE132" s="5">
        <f>MIN(ROUND(AB132/160,0),50)</f>
        <v>16</v>
      </c>
      <c r="AF132" s="1">
        <f>SUM(AC132:AE132)</f>
        <v>17</v>
      </c>
      <c r="AG132" s="63">
        <f t="shared" si="5"/>
        <v>90</v>
      </c>
      <c r="AI132" s="5">
        <v>3508</v>
      </c>
      <c r="AJ132" s="63">
        <v>120</v>
      </c>
      <c r="AK132" s="63">
        <v>130</v>
      </c>
    </row>
    <row r="133" spans="1:37">
      <c r="A133" s="5">
        <v>4926</v>
      </c>
      <c r="B133" s="5" t="s">
        <v>4</v>
      </c>
      <c r="C133" s="5">
        <v>55</v>
      </c>
      <c r="D133" s="5">
        <v>804</v>
      </c>
      <c r="E133" s="5" t="s">
        <v>7</v>
      </c>
      <c r="F133" s="8">
        <f>DATE(2008,1,1)-INDEX(交易編號檔!B:B,MATCH(A133,交易編號檔!C:C,0))</f>
        <v>73</v>
      </c>
      <c r="G133" s="5">
        <f>COUNTIF(交易編號檔!C:C,A133)</f>
        <v>4</v>
      </c>
      <c r="H133" s="10">
        <f>AVERAGEIF(交易編號檔!C:C,A133,交易編號檔!D:D)</f>
        <v>1443.75</v>
      </c>
      <c r="I133" s="5">
        <f>MAX(INT((200-F133)/20)+1,0)</f>
        <v>7</v>
      </c>
      <c r="J133" s="5">
        <f>MIN(ROUND(G133/2,0),40)</f>
        <v>2</v>
      </c>
      <c r="K133" s="5">
        <f>MIN(ROUND(H133/160,0),50)</f>
        <v>9</v>
      </c>
      <c r="L133" s="5">
        <f>SUM(I133:K133)</f>
        <v>18</v>
      </c>
      <c r="M133" s="1">
        <f>RANK(L133,L:L,0)</f>
        <v>130</v>
      </c>
      <c r="Q133" s="5">
        <v>4926</v>
      </c>
      <c r="R133" s="61">
        <f>_xlfn.IFNA(DATE(2007,1,1)-INDEX(交易編號檔!G:G,MATCH($Q133,交易編號檔!H:H,0)),"")</f>
        <v>171</v>
      </c>
      <c r="S133" s="1">
        <f>COUNTIF(交易編號檔!H:H,$Q133)</f>
        <v>1</v>
      </c>
      <c r="T133" s="1">
        <f>AVERAGEIF(交易編號檔!H:H,A133,交易編號檔!I:I)</f>
        <v>1687</v>
      </c>
      <c r="U133" s="5">
        <f>MAX(INT((100-R133)/10)+1,0)</f>
        <v>0</v>
      </c>
      <c r="V133" s="5">
        <f>MIN(ROUND(S133,0),40)</f>
        <v>1</v>
      </c>
      <c r="W133" s="5">
        <f>MIN(ROUND(T133/160,0),50)</f>
        <v>11</v>
      </c>
      <c r="X133" s="1">
        <f>SUM(U133:W133)</f>
        <v>12</v>
      </c>
      <c r="Y133" s="63">
        <f t="shared" si="4"/>
        <v>98</v>
      </c>
      <c r="Z133" s="61">
        <f>_xlfn.IFNA(DATE(2008,1,1)-INDEX(交易編號檔!M:M,MATCH($Q133,交易編號檔!N:N,0)),"")</f>
        <v>73</v>
      </c>
      <c r="AA133" s="1">
        <f>COUNTIF(交易編號檔!N:N,$Q133)</f>
        <v>3</v>
      </c>
      <c r="AB133" s="1">
        <f>AVERAGEIF(交易編號檔!N:N,A133,交易編號檔!O:O)</f>
        <v>1362.6666666666667</v>
      </c>
      <c r="AC133" s="5">
        <f>MAX(INT((100-Z133)/10)+1,0)</f>
        <v>3</v>
      </c>
      <c r="AD133" s="5">
        <f>MIN(ROUND(AA133,0),40)</f>
        <v>3</v>
      </c>
      <c r="AE133" s="5">
        <f>MIN(ROUND(AB133/160,0),50)</f>
        <v>9</v>
      </c>
      <c r="AF133" s="1">
        <f>SUM(AC133:AE133)</f>
        <v>15</v>
      </c>
      <c r="AG133" s="63">
        <f t="shared" si="5"/>
        <v>107</v>
      </c>
      <c r="AI133" s="5">
        <v>5577</v>
      </c>
      <c r="AJ133" s="63">
        <v>113</v>
      </c>
      <c r="AK133" s="63">
        <v>125</v>
      </c>
    </row>
    <row r="134" spans="1:37">
      <c r="A134" s="5">
        <v>6078</v>
      </c>
      <c r="B134" s="5" t="s">
        <v>6</v>
      </c>
      <c r="C134" s="5">
        <v>42</v>
      </c>
      <c r="D134" s="5">
        <v>434</v>
      </c>
      <c r="E134" s="5" t="s">
        <v>8</v>
      </c>
      <c r="F134" s="8">
        <f>DATE(2008,1,1)-INDEX(交易編號檔!B:B,MATCH(A134,交易編號檔!C:C,0))</f>
        <v>47</v>
      </c>
      <c r="G134" s="5">
        <f>COUNTIF(交易編號檔!C:C,A134)</f>
        <v>3</v>
      </c>
      <c r="H134" s="10">
        <f>AVERAGEIF(交易編號檔!C:C,A134,交易編號檔!D:D)</f>
        <v>1319</v>
      </c>
      <c r="I134" s="5">
        <f>MAX(INT((200-F134)/20)+1,0)</f>
        <v>8</v>
      </c>
      <c r="J134" s="5">
        <f>MIN(ROUND(G134/2,0),40)</f>
        <v>2</v>
      </c>
      <c r="K134" s="5">
        <f>MIN(ROUND(H134/160,0),50)</f>
        <v>8</v>
      </c>
      <c r="L134" s="5">
        <f>SUM(I134:K134)</f>
        <v>18</v>
      </c>
      <c r="M134" s="1">
        <f>RANK(L134,L:L,0)</f>
        <v>130</v>
      </c>
      <c r="R134" s="61"/>
      <c r="U134" s="5"/>
      <c r="V134" s="5"/>
      <c r="W134" s="5"/>
      <c r="Y134" s="63" t="str">
        <f t="shared" si="4"/>
        <v/>
      </c>
      <c r="Z134" s="61"/>
      <c r="AC134" s="5"/>
      <c r="AD134" s="5"/>
      <c r="AE134" s="5"/>
      <c r="AG134" s="63" t="str">
        <f t="shared" si="5"/>
        <v/>
      </c>
      <c r="AI134" s="5">
        <v>1930</v>
      </c>
      <c r="AJ134" s="63">
        <v>92</v>
      </c>
      <c r="AK134" s="63">
        <v>137</v>
      </c>
    </row>
    <row r="135" spans="1:37">
      <c r="A135" s="5">
        <v>6014</v>
      </c>
      <c r="B135" s="5" t="s">
        <v>6</v>
      </c>
      <c r="C135" s="5">
        <v>55</v>
      </c>
      <c r="D135" s="5">
        <v>436</v>
      </c>
      <c r="E135" s="5" t="s">
        <v>8</v>
      </c>
      <c r="F135" s="8">
        <f>DATE(2008,1,1)-INDEX(交易編號檔!B:B,MATCH(A135,交易編號檔!C:C,0))</f>
        <v>27</v>
      </c>
      <c r="G135" s="5">
        <f>COUNTIF(交易編號檔!C:C,A135)</f>
        <v>7</v>
      </c>
      <c r="H135" s="10">
        <f>AVERAGEIF(交易編號檔!C:C,A135,交易編號檔!D:D)</f>
        <v>829.42857142857144</v>
      </c>
      <c r="I135" s="5">
        <f>MAX(INT((200-F135)/20)+1,0)</f>
        <v>9</v>
      </c>
      <c r="J135" s="5">
        <f>MIN(ROUND(G135/2,0),40)</f>
        <v>4</v>
      </c>
      <c r="K135" s="5">
        <f>MIN(ROUND(H135/160,0),50)</f>
        <v>5</v>
      </c>
      <c r="L135" s="5">
        <f>SUM(I135:K135)</f>
        <v>18</v>
      </c>
      <c r="M135" s="1">
        <f>RANK(L135,L:L,0)</f>
        <v>130</v>
      </c>
      <c r="R135" s="61"/>
      <c r="U135" s="5"/>
      <c r="V135" s="5"/>
      <c r="W135" s="5"/>
      <c r="Y135" s="63" t="str">
        <f t="shared" si="4"/>
        <v/>
      </c>
      <c r="Z135" s="61"/>
      <c r="AC135" s="5"/>
      <c r="AD135" s="5"/>
      <c r="AE135" s="5"/>
      <c r="AG135" s="63" t="str">
        <f t="shared" si="5"/>
        <v/>
      </c>
      <c r="AI135" s="5">
        <v>5051</v>
      </c>
      <c r="AJ135" s="63">
        <v>125</v>
      </c>
      <c r="AK135" s="63">
        <v>130</v>
      </c>
    </row>
    <row r="136" spans="1:37">
      <c r="A136" s="5">
        <v>3330</v>
      </c>
      <c r="B136" s="5" t="s">
        <v>4</v>
      </c>
      <c r="C136" s="5">
        <v>44</v>
      </c>
      <c r="D136" s="5">
        <v>813</v>
      </c>
      <c r="E136" s="5" t="s">
        <v>7</v>
      </c>
      <c r="F136" s="8">
        <f>DATE(2008,1,1)-INDEX(交易編號檔!B:B,MATCH(A136,交易編號檔!C:C,0))</f>
        <v>40</v>
      </c>
      <c r="G136" s="5">
        <f>COUNTIF(交易編號檔!C:C,A136)</f>
        <v>9</v>
      </c>
      <c r="H136" s="10">
        <f>AVERAGEIF(交易編號檔!C:C,A136,交易編號檔!D:D)</f>
        <v>663.88888888888891</v>
      </c>
      <c r="I136" s="5">
        <f>MAX(INT((200-F136)/20)+1,0)</f>
        <v>9</v>
      </c>
      <c r="J136" s="5">
        <f>MIN(ROUND(G136/2,0),40)</f>
        <v>5</v>
      </c>
      <c r="K136" s="5">
        <f>MIN(ROUND(H136/160,0),50)</f>
        <v>4</v>
      </c>
      <c r="L136" s="5">
        <f>SUM(I136:K136)</f>
        <v>18</v>
      </c>
      <c r="M136" s="1">
        <f>RANK(L136,L:L,0)</f>
        <v>130</v>
      </c>
      <c r="Q136" s="5">
        <v>3330</v>
      </c>
      <c r="R136" s="61">
        <f>_xlfn.IFNA(DATE(2007,1,1)-INDEX(交易編號檔!G:G,MATCH($Q136,交易編號檔!H:H,0)),"")</f>
        <v>44</v>
      </c>
      <c r="S136" s="1">
        <f>COUNTIF(交易編號檔!H:H,$Q136)</f>
        <v>3</v>
      </c>
      <c r="T136" s="1">
        <f>AVERAGEIF(交易編號檔!H:H,A136,交易編號檔!I:I)</f>
        <v>682.66666666666663</v>
      </c>
      <c r="U136" s="5">
        <f>MAX(INT((100-R136)/10)+1,0)</f>
        <v>6</v>
      </c>
      <c r="V136" s="5">
        <f>MIN(ROUND(S136,0),40)</f>
        <v>3</v>
      </c>
      <c r="W136" s="5">
        <f>MIN(ROUND(T136/160,0),50)</f>
        <v>4</v>
      </c>
      <c r="X136" s="1">
        <f>SUM(U136:W136)</f>
        <v>13</v>
      </c>
      <c r="Y136" s="63">
        <f t="shared" si="4"/>
        <v>92</v>
      </c>
      <c r="Z136" s="61">
        <f>_xlfn.IFNA(DATE(2008,1,1)-INDEX(交易編號檔!M:M,MATCH($Q136,交易編號檔!N:N,0)),"")</f>
        <v>40</v>
      </c>
      <c r="AA136" s="1">
        <f>COUNTIF(交易編號檔!N:N,$Q136)</f>
        <v>6</v>
      </c>
      <c r="AB136" s="1">
        <f>AVERAGEIF(交易編號檔!N:N,A136,交易編號檔!O:O)</f>
        <v>654.5</v>
      </c>
      <c r="AC136" s="5">
        <f>MAX(INT((100-Z136)/10)+1,0)</f>
        <v>7</v>
      </c>
      <c r="AD136" s="5">
        <f>MIN(ROUND(AA136,0),40)</f>
        <v>6</v>
      </c>
      <c r="AE136" s="5">
        <f>MIN(ROUND(AB136/160,0),50)</f>
        <v>4</v>
      </c>
      <c r="AF136" s="1">
        <f>SUM(AC136:AE136)</f>
        <v>17</v>
      </c>
      <c r="AG136" s="63">
        <f t="shared" si="5"/>
        <v>90</v>
      </c>
      <c r="AI136" s="5">
        <v>4834</v>
      </c>
      <c r="AJ136" s="63">
        <v>125</v>
      </c>
      <c r="AK136" s="63">
        <v>132</v>
      </c>
    </row>
    <row r="137" spans="1:37">
      <c r="A137" s="5">
        <v>2747</v>
      </c>
      <c r="B137" s="5" t="s">
        <v>4</v>
      </c>
      <c r="C137" s="5">
        <v>59</v>
      </c>
      <c r="D137" s="5">
        <v>710</v>
      </c>
      <c r="E137" s="5" t="s">
        <v>7</v>
      </c>
      <c r="F137" s="8">
        <f>DATE(2008,1,1)-INDEX(交易編號檔!B:B,MATCH(A137,交易編號檔!C:C,0))</f>
        <v>23</v>
      </c>
      <c r="G137" s="5">
        <f>COUNTIF(交易編號檔!C:C,A137)</f>
        <v>11</v>
      </c>
      <c r="H137" s="10">
        <f>AVERAGEIF(交易編號檔!C:C,A137,交易編號檔!D:D)</f>
        <v>495.54545454545456</v>
      </c>
      <c r="I137" s="5">
        <f>MAX(INT((200-F137)/20)+1,0)</f>
        <v>9</v>
      </c>
      <c r="J137" s="5">
        <f>MIN(ROUND(G137/2,0),40)</f>
        <v>6</v>
      </c>
      <c r="K137" s="5">
        <f>MIN(ROUND(H137/160,0),50)</f>
        <v>3</v>
      </c>
      <c r="L137" s="5">
        <f>SUM(I137:K137)</f>
        <v>18</v>
      </c>
      <c r="M137" s="1">
        <f>RANK(L137,L:L,0)</f>
        <v>130</v>
      </c>
      <c r="Q137" s="5">
        <v>2747</v>
      </c>
      <c r="R137" s="61">
        <f>_xlfn.IFNA(DATE(2007,1,1)-INDEX(交易編號檔!G:G,MATCH($Q137,交易編號檔!H:H,0)),"")</f>
        <v>44</v>
      </c>
      <c r="S137" s="1">
        <f>COUNTIF(交易編號檔!H:H,$Q137)</f>
        <v>6</v>
      </c>
      <c r="T137" s="1">
        <f>AVERAGEIF(交易編號檔!H:H,A137,交易編號檔!I:I)</f>
        <v>270.83333333333331</v>
      </c>
      <c r="U137" s="5">
        <f>MAX(INT((100-R137)/10)+1,0)</f>
        <v>6</v>
      </c>
      <c r="V137" s="5">
        <f>MIN(ROUND(S137,0),40)</f>
        <v>6</v>
      </c>
      <c r="W137" s="5">
        <f>MIN(ROUND(T137/160,0),50)</f>
        <v>2</v>
      </c>
      <c r="X137" s="1">
        <f>SUM(U137:W137)</f>
        <v>14</v>
      </c>
      <c r="Y137" s="63">
        <f t="shared" si="4"/>
        <v>87</v>
      </c>
      <c r="Z137" s="61">
        <f>_xlfn.IFNA(DATE(2008,1,1)-INDEX(交易編號檔!M:M,MATCH($Q137,交易編號檔!N:N,0)),"")</f>
        <v>23</v>
      </c>
      <c r="AA137" s="1">
        <f>COUNTIF(交易編號檔!N:N,$Q137)</f>
        <v>5</v>
      </c>
      <c r="AB137" s="1">
        <f>AVERAGEIF(交易編號檔!N:N,A137,交易編號檔!O:O)</f>
        <v>765.2</v>
      </c>
      <c r="AC137" s="5">
        <f>MAX(INT((100-Z137)/10)+1,0)</f>
        <v>8</v>
      </c>
      <c r="AD137" s="5">
        <f>MIN(ROUND(AA137,0),40)</f>
        <v>5</v>
      </c>
      <c r="AE137" s="5">
        <f>MIN(ROUND(AB137/160,0),50)</f>
        <v>5</v>
      </c>
      <c r="AF137" s="1">
        <f>SUM(AC137:AE137)</f>
        <v>18</v>
      </c>
      <c r="AG137" s="63">
        <f t="shared" si="5"/>
        <v>83</v>
      </c>
      <c r="AI137" s="5">
        <v>4876</v>
      </c>
      <c r="AJ137" s="63">
        <v>120</v>
      </c>
      <c r="AK137" s="63">
        <v>133</v>
      </c>
    </row>
    <row r="138" spans="1:37">
      <c r="A138" s="5">
        <v>3529</v>
      </c>
      <c r="B138" s="5" t="s">
        <v>6</v>
      </c>
      <c r="C138" s="5">
        <v>43</v>
      </c>
      <c r="D138" s="5">
        <v>646</v>
      </c>
      <c r="E138" s="5" t="s">
        <v>8</v>
      </c>
      <c r="F138" s="8">
        <f>DATE(2008,1,1)-INDEX(交易編號檔!B:B,MATCH(A138,交易編號檔!C:C,0))</f>
        <v>25</v>
      </c>
      <c r="G138" s="5">
        <f>COUNTIF(交易編號檔!C:C,A138)</f>
        <v>3</v>
      </c>
      <c r="H138" s="10">
        <f>AVERAGEIF(交易編號檔!C:C,A138,交易編號檔!D:D)</f>
        <v>1096.6666666666667</v>
      </c>
      <c r="I138" s="5">
        <f>MAX(INT((200-F138)/20)+1,0)</f>
        <v>9</v>
      </c>
      <c r="J138" s="5">
        <f>MIN(ROUND(G138/2,0),40)</f>
        <v>2</v>
      </c>
      <c r="K138" s="5">
        <f>MIN(ROUND(H138/160,0),50)</f>
        <v>7</v>
      </c>
      <c r="L138" s="5">
        <f>SUM(I138:K138)</f>
        <v>18</v>
      </c>
      <c r="M138" s="1">
        <f>RANK(L138,L:L,0)</f>
        <v>130</v>
      </c>
      <c r="Q138" s="5">
        <v>3529</v>
      </c>
      <c r="R138" s="61">
        <f>_xlfn.IFNA(DATE(2007,1,1)-INDEX(交易編號檔!G:G,MATCH($Q138,交易編號檔!H:H,0)),"")</f>
        <v>30</v>
      </c>
      <c r="S138" s="1">
        <f>COUNTIF(交易編號檔!H:H,$Q138)</f>
        <v>2</v>
      </c>
      <c r="T138" s="1">
        <f>AVERAGEIF(交易編號檔!H:H,A138,交易編號檔!I:I)</f>
        <v>1445</v>
      </c>
      <c r="U138" s="5">
        <f>MAX(INT((100-R138)/10)+1,0)</f>
        <v>8</v>
      </c>
      <c r="V138" s="5">
        <f>MIN(ROUND(S138,0),40)</f>
        <v>2</v>
      </c>
      <c r="W138" s="5">
        <f>MIN(ROUND(T138/160,0),50)</f>
        <v>9</v>
      </c>
      <c r="X138" s="1">
        <f>SUM(U138:W138)</f>
        <v>19</v>
      </c>
      <c r="Y138" s="63">
        <f t="shared" si="4"/>
        <v>73</v>
      </c>
      <c r="Z138" s="61">
        <f>_xlfn.IFNA(DATE(2008,1,1)-INDEX(交易編號檔!M:M,MATCH($Q138,交易編號檔!N:N,0)),"")</f>
        <v>25</v>
      </c>
      <c r="AA138" s="1">
        <f>COUNTIF(交易編號檔!N:N,$Q138)</f>
        <v>1</v>
      </c>
      <c r="AB138" s="1">
        <f>AVERAGEIF(交易編號檔!N:N,A138,交易編號檔!O:O)</f>
        <v>400</v>
      </c>
      <c r="AC138" s="5">
        <f>MAX(INT((100-Z138)/10)+1,0)</f>
        <v>8</v>
      </c>
      <c r="AD138" s="5">
        <f>MIN(ROUND(AA138,0),40)</f>
        <v>1</v>
      </c>
      <c r="AE138" s="5">
        <f>MIN(ROUND(AB138/160,0),50)</f>
        <v>3</v>
      </c>
      <c r="AF138" s="1">
        <f>SUM(AC138:AE138)</f>
        <v>12</v>
      </c>
      <c r="AG138" s="63">
        <f t="shared" si="5"/>
        <v>119</v>
      </c>
      <c r="AI138" s="5">
        <v>5351</v>
      </c>
      <c r="AJ138" s="63">
        <v>113</v>
      </c>
      <c r="AK138" s="63">
        <v>135</v>
      </c>
    </row>
    <row r="139" spans="1:37">
      <c r="A139" s="5">
        <v>5181</v>
      </c>
      <c r="B139" s="5" t="s">
        <v>6</v>
      </c>
      <c r="C139" s="5">
        <v>34</v>
      </c>
      <c r="D139" s="5">
        <v>545</v>
      </c>
      <c r="E139" s="5" t="s">
        <v>8</v>
      </c>
      <c r="F139" s="8">
        <f>DATE(2008,1,1)-INDEX(交易編號檔!B:B,MATCH(A139,交易編號檔!C:C,0))</f>
        <v>150</v>
      </c>
      <c r="G139" s="5">
        <f>COUNTIF(交易編號檔!C:C,A139)</f>
        <v>7</v>
      </c>
      <c r="H139" s="10">
        <f>AVERAGEIF(交易編號檔!C:C,A139,交易編號檔!D:D)</f>
        <v>1713.1428571428571</v>
      </c>
      <c r="I139" s="5">
        <f>MAX(INT((200-F139)/20)+1,0)</f>
        <v>3</v>
      </c>
      <c r="J139" s="5">
        <f>MIN(ROUND(G139/2,0),40)</f>
        <v>4</v>
      </c>
      <c r="K139" s="5">
        <f>MIN(ROUND(H139/160,0),50)</f>
        <v>11</v>
      </c>
      <c r="L139" s="5">
        <f>SUM(I139:K139)</f>
        <v>18</v>
      </c>
      <c r="M139" s="1">
        <f>RANK(L139,L:L,0)</f>
        <v>130</v>
      </c>
      <c r="Q139" s="5">
        <v>5181</v>
      </c>
      <c r="R139" s="61">
        <f>_xlfn.IFNA(DATE(2007,1,1)-INDEX(交易編號檔!G:G,MATCH($Q139,交易編號檔!H:H,0)),"")</f>
        <v>7</v>
      </c>
      <c r="S139" s="1">
        <f>COUNTIF(交易編號檔!H:H,$Q139)</f>
        <v>2</v>
      </c>
      <c r="T139" s="1">
        <f>AVERAGEIF(交易編號檔!H:H,A139,交易編號檔!I:I)</f>
        <v>274.5</v>
      </c>
      <c r="U139" s="5">
        <f>MAX(INT((100-R139)/10)+1,0)</f>
        <v>10</v>
      </c>
      <c r="V139" s="5">
        <f>MIN(ROUND(S139,0),40)</f>
        <v>2</v>
      </c>
      <c r="W139" s="5">
        <f>MIN(ROUND(T139/160,0),50)</f>
        <v>2</v>
      </c>
      <c r="X139" s="1">
        <f>SUM(U139:W139)</f>
        <v>14</v>
      </c>
      <c r="Y139" s="63">
        <f t="shared" si="4"/>
        <v>87</v>
      </c>
      <c r="Z139" s="61">
        <f>_xlfn.IFNA(DATE(2008,1,1)-INDEX(交易編號檔!M:M,MATCH($Q139,交易編號檔!N:N,0)),"")</f>
        <v>150</v>
      </c>
      <c r="AA139" s="1">
        <f>COUNTIF(交易編號檔!N:N,$Q139)</f>
        <v>5</v>
      </c>
      <c r="AB139" s="1">
        <f>AVERAGEIF(交易編號檔!N:N,A139,交易編號檔!O:O)</f>
        <v>2288.6</v>
      </c>
      <c r="AC139" s="5">
        <f>MAX(INT((100-Z139)/10)+1,0)</f>
        <v>0</v>
      </c>
      <c r="AD139" s="5">
        <f>MIN(ROUND(AA139,0),40)</f>
        <v>5</v>
      </c>
      <c r="AE139" s="5">
        <f>MIN(ROUND(AB139/160,0),50)</f>
        <v>14</v>
      </c>
      <c r="AF139" s="1">
        <f>SUM(AC139:AE139)</f>
        <v>19</v>
      </c>
      <c r="AG139" s="63">
        <f t="shared" si="5"/>
        <v>77</v>
      </c>
      <c r="AI139"/>
      <c r="AJ139"/>
      <c r="AK139"/>
    </row>
    <row r="140" spans="1:37">
      <c r="A140" s="5">
        <v>6680</v>
      </c>
      <c r="B140" s="5" t="s">
        <v>6</v>
      </c>
      <c r="C140" s="5">
        <v>27</v>
      </c>
      <c r="D140" s="5">
        <v>302</v>
      </c>
      <c r="E140" s="5" t="s">
        <v>5</v>
      </c>
      <c r="F140" s="8">
        <f>DATE(2008,1,1)-INDEX(交易編號檔!B:B,MATCH(A140,交易編號檔!C:C,0))</f>
        <v>177</v>
      </c>
      <c r="G140" s="5">
        <f>COUNTIF(交易編號檔!C:C,A140)</f>
        <v>2</v>
      </c>
      <c r="H140" s="10">
        <f>AVERAGEIF(交易編號檔!C:C,A140,交易編號檔!D:D)</f>
        <v>2222.5</v>
      </c>
      <c r="I140" s="5">
        <f>MAX(INT((200-F140)/20)+1,0)</f>
        <v>2</v>
      </c>
      <c r="J140" s="5">
        <f>MIN(ROUND(G140/2,0),40)</f>
        <v>1</v>
      </c>
      <c r="K140" s="5">
        <f>MIN(ROUND(H140/160,0),50)</f>
        <v>14</v>
      </c>
      <c r="L140" s="5">
        <f>SUM(I140:K140)</f>
        <v>17</v>
      </c>
      <c r="M140" s="1">
        <f>RANK(L140,L:L,0)</f>
        <v>139</v>
      </c>
      <c r="R140" s="61"/>
      <c r="U140" s="5"/>
      <c r="V140" s="5"/>
      <c r="W140" s="5"/>
      <c r="Y140" s="63" t="str">
        <f t="shared" si="4"/>
        <v/>
      </c>
      <c r="Z140" s="61"/>
      <c r="AC140" s="5"/>
      <c r="AD140" s="5"/>
      <c r="AE140" s="5"/>
      <c r="AG140" s="63" t="str">
        <f t="shared" si="5"/>
        <v/>
      </c>
      <c r="AI140"/>
      <c r="AJ140"/>
      <c r="AK140"/>
    </row>
    <row r="141" spans="1:37">
      <c r="A141" s="5">
        <v>4011</v>
      </c>
      <c r="B141" s="5" t="s">
        <v>4</v>
      </c>
      <c r="C141" s="5">
        <v>49</v>
      </c>
      <c r="D141" s="5">
        <v>105</v>
      </c>
      <c r="E141" s="5" t="s">
        <v>5</v>
      </c>
      <c r="F141" s="8">
        <f>DATE(2008,1,1)-INDEX(交易編號檔!B:B,MATCH(A141,交易編號檔!C:C,0))</f>
        <v>166</v>
      </c>
      <c r="G141" s="5">
        <f>COUNTIF(交易編號檔!C:C,A141)</f>
        <v>10</v>
      </c>
      <c r="H141" s="10">
        <f>AVERAGEIF(交易編號檔!C:C,A141,交易編號檔!D:D)</f>
        <v>1578</v>
      </c>
      <c r="I141" s="5">
        <f>MAX(INT((200-F141)/20)+1,0)</f>
        <v>2</v>
      </c>
      <c r="J141" s="5">
        <f>MIN(ROUND(G141/2,0),40)</f>
        <v>5</v>
      </c>
      <c r="K141" s="5">
        <f>MIN(ROUND(H141/160,0),50)</f>
        <v>10</v>
      </c>
      <c r="L141" s="5">
        <f>SUM(I141:K141)</f>
        <v>17</v>
      </c>
      <c r="M141" s="1">
        <f>RANK(L141,L:L,0)</f>
        <v>139</v>
      </c>
      <c r="Q141" s="5">
        <v>4011</v>
      </c>
      <c r="R141" s="61">
        <f>_xlfn.IFNA(DATE(2007,1,1)-INDEX(交易編號檔!G:G,MATCH($Q141,交易編號檔!H:H,0)),"")</f>
        <v>9</v>
      </c>
      <c r="S141" s="1">
        <f>COUNTIF(交易編號檔!H:H,$Q141)</f>
        <v>3</v>
      </c>
      <c r="T141" s="1">
        <f>AVERAGEIF(交易編號檔!H:H,A141,交易編號檔!I:I)</f>
        <v>1255.6666666666667</v>
      </c>
      <c r="U141" s="5">
        <f>MAX(INT((100-R141)/10)+1,0)</f>
        <v>10</v>
      </c>
      <c r="V141" s="5">
        <f>MIN(ROUND(S141,0),40)</f>
        <v>3</v>
      </c>
      <c r="W141" s="5">
        <f>MIN(ROUND(T141/160,0),50)</f>
        <v>8</v>
      </c>
      <c r="X141" s="1">
        <f>SUM(U141:W141)</f>
        <v>21</v>
      </c>
      <c r="Y141" s="63">
        <f t="shared" si="4"/>
        <v>67</v>
      </c>
      <c r="Z141" s="61">
        <f>_xlfn.IFNA(DATE(2008,1,1)-INDEX(交易編號檔!M:M,MATCH($Q141,交易編號檔!N:N,0)),"")</f>
        <v>166</v>
      </c>
      <c r="AA141" s="1">
        <f>COUNTIF(交易編號檔!N:N,$Q141)</f>
        <v>7</v>
      </c>
      <c r="AB141" s="1">
        <f>AVERAGEIF(交易編號檔!N:N,A141,交易編號檔!O:O)</f>
        <v>1716.1428571428571</v>
      </c>
      <c r="AC141" s="5">
        <f>MAX(INT((100-Z141)/10)+1,0)</f>
        <v>0</v>
      </c>
      <c r="AD141" s="5">
        <f>MIN(ROUND(AA141,0),40)</f>
        <v>7</v>
      </c>
      <c r="AE141" s="5">
        <f>MIN(ROUND(AB141/160,0),50)</f>
        <v>11</v>
      </c>
      <c r="AF141" s="1">
        <f>SUM(AC141:AE141)</f>
        <v>18</v>
      </c>
      <c r="AG141" s="63">
        <f t="shared" si="5"/>
        <v>83</v>
      </c>
      <c r="AI141"/>
      <c r="AJ141"/>
      <c r="AK141"/>
    </row>
    <row r="142" spans="1:37">
      <c r="A142" s="5">
        <v>3785</v>
      </c>
      <c r="B142" s="5" t="s">
        <v>4</v>
      </c>
      <c r="C142" s="5">
        <v>40</v>
      </c>
      <c r="D142" s="5">
        <v>337</v>
      </c>
      <c r="E142" s="5" t="s">
        <v>5</v>
      </c>
      <c r="F142" s="8">
        <f>DATE(2008,1,1)-INDEX(交易編號檔!B:B,MATCH(A142,交易編號檔!C:C,0))</f>
        <v>144</v>
      </c>
      <c r="G142" s="5">
        <f>COUNTIF(交易編號檔!C:C,A142)</f>
        <v>10</v>
      </c>
      <c r="H142" s="10">
        <f>AVERAGEIF(交易編號檔!C:C,A142,交易編號檔!D:D)</f>
        <v>1407.8</v>
      </c>
      <c r="I142" s="5">
        <f>MAX(INT((200-F142)/20)+1,0)</f>
        <v>3</v>
      </c>
      <c r="J142" s="5">
        <f>MIN(ROUND(G142/2,0),40)</f>
        <v>5</v>
      </c>
      <c r="K142" s="5">
        <f>MIN(ROUND(H142/160,0),50)</f>
        <v>9</v>
      </c>
      <c r="L142" s="5">
        <f>SUM(I142:K142)</f>
        <v>17</v>
      </c>
      <c r="M142" s="1">
        <f>RANK(L142,L:L,0)</f>
        <v>139</v>
      </c>
      <c r="Q142" s="5">
        <v>3785</v>
      </c>
      <c r="R142" s="61">
        <f>_xlfn.IFNA(DATE(2007,1,1)-INDEX(交易編號檔!G:G,MATCH($Q142,交易編號檔!H:H,0)),"")</f>
        <v>190</v>
      </c>
      <c r="S142" s="1">
        <f>COUNTIF(交易編號檔!H:H,$Q142)</f>
        <v>4</v>
      </c>
      <c r="T142" s="1">
        <f>AVERAGEIF(交易編號檔!H:H,A142,交易編號檔!I:I)</f>
        <v>2154.5</v>
      </c>
      <c r="U142" s="5">
        <f>MAX(INT((100-R142)/10)+1,0)</f>
        <v>0</v>
      </c>
      <c r="V142" s="5">
        <f>MIN(ROUND(S142,0),40)</f>
        <v>4</v>
      </c>
      <c r="W142" s="5">
        <f>MIN(ROUND(T142/160,0),50)</f>
        <v>13</v>
      </c>
      <c r="X142" s="1">
        <f>SUM(U142:W142)</f>
        <v>17</v>
      </c>
      <c r="Y142" s="63">
        <f t="shared" si="4"/>
        <v>80</v>
      </c>
      <c r="Z142" s="61">
        <f>_xlfn.IFNA(DATE(2008,1,1)-INDEX(交易編號檔!M:M,MATCH($Q142,交易編號檔!N:N,0)),"")</f>
        <v>144</v>
      </c>
      <c r="AA142" s="1">
        <f>COUNTIF(交易編號檔!N:N,$Q142)</f>
        <v>6</v>
      </c>
      <c r="AB142" s="1">
        <f>AVERAGEIF(交易編號檔!N:N,A142,交易編號檔!O:O)</f>
        <v>910</v>
      </c>
      <c r="AC142" s="5">
        <f>MAX(INT((100-Z142)/10)+1,0)</f>
        <v>0</v>
      </c>
      <c r="AD142" s="5">
        <f>MIN(ROUND(AA142,0),40)</f>
        <v>6</v>
      </c>
      <c r="AE142" s="5">
        <f>MIN(ROUND(AB142/160,0),50)</f>
        <v>6</v>
      </c>
      <c r="AF142" s="1">
        <f>SUM(AC142:AE142)</f>
        <v>12</v>
      </c>
      <c r="AG142" s="63">
        <f t="shared" si="5"/>
        <v>119</v>
      </c>
      <c r="AI142"/>
      <c r="AJ142"/>
      <c r="AK142"/>
    </row>
    <row r="143" spans="1:37">
      <c r="A143" s="5">
        <v>5959</v>
      </c>
      <c r="B143" s="5" t="s">
        <v>4</v>
      </c>
      <c r="C143" s="5">
        <v>36</v>
      </c>
      <c r="D143" s="5">
        <v>110</v>
      </c>
      <c r="E143" s="5" t="s">
        <v>5</v>
      </c>
      <c r="F143" s="8">
        <f>DATE(2008,1,1)-INDEX(交易編號檔!B:B,MATCH(A143,交易編號檔!C:C,0))</f>
        <v>73</v>
      </c>
      <c r="G143" s="5">
        <f>COUNTIF(交易編號檔!C:C,A143)</f>
        <v>9</v>
      </c>
      <c r="H143" s="10">
        <f>AVERAGEIF(交易編號檔!C:C,A143,交易編號檔!D:D)</f>
        <v>834</v>
      </c>
      <c r="I143" s="5">
        <f>MAX(INT((200-F143)/20)+1,0)</f>
        <v>7</v>
      </c>
      <c r="J143" s="5">
        <f>MIN(ROUND(G143/2,0),40)</f>
        <v>5</v>
      </c>
      <c r="K143" s="5">
        <f>MIN(ROUND(H143/160,0),50)</f>
        <v>5</v>
      </c>
      <c r="L143" s="5">
        <f>SUM(I143:K143)</f>
        <v>17</v>
      </c>
      <c r="M143" s="1">
        <f>RANK(L143,L:L,0)</f>
        <v>139</v>
      </c>
      <c r="Q143" s="5">
        <v>5959</v>
      </c>
      <c r="R143" s="61">
        <f>_xlfn.IFNA(DATE(2007,1,1)-INDEX(交易編號檔!G:G,MATCH($Q143,交易編號檔!H:H,0)),"")</f>
        <v>6</v>
      </c>
      <c r="S143" s="1">
        <f>COUNTIF(交易編號檔!H:H,$Q143)</f>
        <v>1</v>
      </c>
      <c r="T143" s="1">
        <f>AVERAGEIF(交易編號檔!H:H,A143,交易編號檔!I:I)</f>
        <v>400</v>
      </c>
      <c r="U143" s="5">
        <f>MAX(INT((100-R143)/10)+1,0)</f>
        <v>10</v>
      </c>
      <c r="V143" s="5">
        <f>MIN(ROUND(S143,0),40)</f>
        <v>1</v>
      </c>
      <c r="W143" s="5">
        <f>MIN(ROUND(T143/160,0),50)</f>
        <v>3</v>
      </c>
      <c r="X143" s="1">
        <f>SUM(U143:W143)</f>
        <v>14</v>
      </c>
      <c r="Y143" s="63">
        <f t="shared" si="4"/>
        <v>87</v>
      </c>
      <c r="Z143" s="61">
        <f>_xlfn.IFNA(DATE(2008,1,1)-INDEX(交易編號檔!M:M,MATCH($Q143,交易編號檔!N:N,0)),"")</f>
        <v>73</v>
      </c>
      <c r="AA143" s="1">
        <f>COUNTIF(交易編號檔!N:N,$Q143)</f>
        <v>8</v>
      </c>
      <c r="AB143" s="1">
        <f>AVERAGEIF(交易編號檔!N:N,A143,交易編號檔!O:O)</f>
        <v>888.25</v>
      </c>
      <c r="AC143" s="5">
        <f>MAX(INT((100-Z143)/10)+1,0)</f>
        <v>3</v>
      </c>
      <c r="AD143" s="5">
        <f>MIN(ROUND(AA143,0),40)</f>
        <v>8</v>
      </c>
      <c r="AE143" s="5">
        <f>MIN(ROUND(AB143/160,0),50)</f>
        <v>6</v>
      </c>
      <c r="AF143" s="1">
        <f>SUM(AC143:AE143)</f>
        <v>17</v>
      </c>
      <c r="AG143" s="63">
        <f t="shared" si="5"/>
        <v>90</v>
      </c>
      <c r="AI143"/>
      <c r="AJ143"/>
      <c r="AK143"/>
    </row>
    <row r="144" spans="1:37">
      <c r="A144" s="5">
        <v>6716</v>
      </c>
      <c r="B144" s="5" t="s">
        <v>4</v>
      </c>
      <c r="C144" s="5">
        <v>32</v>
      </c>
      <c r="D144" s="5">
        <v>807</v>
      </c>
      <c r="E144" s="5" t="s">
        <v>7</v>
      </c>
      <c r="F144" s="8">
        <f>DATE(2008,1,1)-INDEX(交易編號檔!B:B,MATCH(A144,交易編號檔!C:C,0))</f>
        <v>114</v>
      </c>
      <c r="G144" s="5">
        <f>COUNTIF(交易編號檔!C:C,A144)</f>
        <v>5</v>
      </c>
      <c r="H144" s="10">
        <f>AVERAGEIF(交易編號檔!C:C,A144,交易編號檔!D:D)</f>
        <v>1462.6</v>
      </c>
      <c r="I144" s="5">
        <f>MAX(INT((200-F144)/20)+1,0)</f>
        <v>5</v>
      </c>
      <c r="J144" s="5">
        <f>MIN(ROUND(G144/2,0),40)</f>
        <v>3</v>
      </c>
      <c r="K144" s="5">
        <f>MIN(ROUND(H144/160,0),50)</f>
        <v>9</v>
      </c>
      <c r="L144" s="5">
        <f>SUM(I144:K144)</f>
        <v>17</v>
      </c>
      <c r="M144" s="1">
        <f>RANK(L144,L:L,0)</f>
        <v>139</v>
      </c>
      <c r="R144" s="61"/>
      <c r="U144" s="5"/>
      <c r="V144" s="5"/>
      <c r="W144" s="5"/>
      <c r="Y144" s="63" t="str">
        <f t="shared" si="4"/>
        <v/>
      </c>
      <c r="Z144" s="61"/>
      <c r="AC144" s="5"/>
      <c r="AD144" s="5"/>
      <c r="AE144" s="5"/>
      <c r="AG144" s="63" t="str">
        <f t="shared" si="5"/>
        <v/>
      </c>
      <c r="AI144"/>
      <c r="AJ144"/>
      <c r="AK144"/>
    </row>
    <row r="145" spans="1:37">
      <c r="A145" s="5">
        <v>4825</v>
      </c>
      <c r="B145" s="5" t="s">
        <v>4</v>
      </c>
      <c r="C145" s="5">
        <v>54</v>
      </c>
      <c r="D145" s="5">
        <v>802</v>
      </c>
      <c r="E145" s="5" t="s">
        <v>7</v>
      </c>
      <c r="F145" s="8">
        <f>DATE(2008,1,1)-INDEX(交易編號檔!B:B,MATCH(A145,交易編號檔!C:C,0))</f>
        <v>46</v>
      </c>
      <c r="G145" s="5">
        <f>COUNTIF(交易編號檔!C:C,A145)</f>
        <v>4</v>
      </c>
      <c r="H145" s="10">
        <f>AVERAGEIF(交易編號檔!C:C,A145,交易編號檔!D:D)</f>
        <v>1061.5</v>
      </c>
      <c r="I145" s="5">
        <f>MAX(INT((200-F145)/20)+1,0)</f>
        <v>8</v>
      </c>
      <c r="J145" s="5">
        <f>MIN(ROUND(G145/2,0),40)</f>
        <v>2</v>
      </c>
      <c r="K145" s="5">
        <f>MIN(ROUND(H145/160,0),50)</f>
        <v>7</v>
      </c>
      <c r="L145" s="5">
        <f>SUM(I145:K145)</f>
        <v>17</v>
      </c>
      <c r="M145" s="1">
        <f>RANK(L145,L:L,0)</f>
        <v>139</v>
      </c>
      <c r="Q145" s="5">
        <v>4825</v>
      </c>
      <c r="R145" s="61">
        <f>_xlfn.IFNA(DATE(2007,1,1)-INDEX(交易編號檔!G:G,MATCH($Q145,交易編號檔!H:H,0)),"")</f>
        <v>44</v>
      </c>
      <c r="S145" s="1">
        <f>COUNTIF(交易編號檔!H:H,$Q145)</f>
        <v>1</v>
      </c>
      <c r="T145" s="1">
        <f>AVERAGEIF(交易編號檔!H:H,A145,交易編號檔!I:I)</f>
        <v>499</v>
      </c>
      <c r="U145" s="5">
        <f>MAX(INT((100-R145)/10)+1,0)</f>
        <v>6</v>
      </c>
      <c r="V145" s="5">
        <f>MIN(ROUND(S145,0),40)</f>
        <v>1</v>
      </c>
      <c r="W145" s="5">
        <f>MIN(ROUND(T145/160,0),50)</f>
        <v>3</v>
      </c>
      <c r="X145" s="1">
        <f>SUM(U145:W145)</f>
        <v>10</v>
      </c>
      <c r="Y145" s="63">
        <f t="shared" si="4"/>
        <v>100</v>
      </c>
      <c r="Z145" s="61">
        <f>_xlfn.IFNA(DATE(2008,1,1)-INDEX(交易編號檔!M:M,MATCH($Q145,交易編號檔!N:N,0)),"")</f>
        <v>46</v>
      </c>
      <c r="AA145" s="1">
        <f>COUNTIF(交易編號檔!N:N,$Q145)</f>
        <v>3</v>
      </c>
      <c r="AB145" s="1">
        <f>AVERAGEIF(交易編號檔!N:N,A145,交易編號檔!O:O)</f>
        <v>1249</v>
      </c>
      <c r="AC145" s="5">
        <f>MAX(INT((100-Z145)/10)+1,0)</f>
        <v>6</v>
      </c>
      <c r="AD145" s="5">
        <f>MIN(ROUND(AA145,0),40)</f>
        <v>3</v>
      </c>
      <c r="AE145" s="5">
        <f>MIN(ROUND(AB145/160,0),50)</f>
        <v>8</v>
      </c>
      <c r="AF145" s="1">
        <f>SUM(AC145:AE145)</f>
        <v>17</v>
      </c>
      <c r="AG145" s="63">
        <f t="shared" si="5"/>
        <v>90</v>
      </c>
      <c r="AI145"/>
      <c r="AJ145"/>
      <c r="AK145"/>
    </row>
    <row r="146" spans="1:37">
      <c r="A146" s="5">
        <v>6378</v>
      </c>
      <c r="B146" s="5" t="s">
        <v>4</v>
      </c>
      <c r="C146" s="5">
        <v>56</v>
      </c>
      <c r="D146" s="5">
        <v>204</v>
      </c>
      <c r="E146" s="5" t="s">
        <v>5</v>
      </c>
      <c r="F146" s="8">
        <f>DATE(2008,1,1)-INDEX(交易編號檔!B:B,MATCH(A146,交易編號檔!C:C,0))</f>
        <v>149</v>
      </c>
      <c r="G146" s="5">
        <f>COUNTIF(交易編號檔!C:C,A146)</f>
        <v>2</v>
      </c>
      <c r="H146" s="10">
        <f>AVERAGEIF(交易編號檔!C:C,A146,交易編號檔!D:D)</f>
        <v>1945</v>
      </c>
      <c r="I146" s="5">
        <f>MAX(INT((200-F146)/20)+1,0)</f>
        <v>3</v>
      </c>
      <c r="J146" s="5">
        <f>MIN(ROUND(G146/2,0),40)</f>
        <v>1</v>
      </c>
      <c r="K146" s="5">
        <f>MIN(ROUND(H146/160,0),50)</f>
        <v>12</v>
      </c>
      <c r="L146" s="5">
        <f>SUM(I146:K146)</f>
        <v>16</v>
      </c>
      <c r="M146" s="1">
        <f>RANK(L146,L:L,0)</f>
        <v>145</v>
      </c>
      <c r="R146" s="61"/>
      <c r="U146" s="5"/>
      <c r="V146" s="5"/>
      <c r="W146" s="5"/>
      <c r="Y146" s="63" t="str">
        <f t="shared" si="4"/>
        <v/>
      </c>
      <c r="Z146" s="61"/>
      <c r="AC146" s="5"/>
      <c r="AD146" s="5"/>
      <c r="AE146" s="5"/>
      <c r="AG146" s="63" t="str">
        <f t="shared" si="5"/>
        <v/>
      </c>
      <c r="AI146"/>
      <c r="AJ146"/>
      <c r="AK146"/>
    </row>
    <row r="147" spans="1:37">
      <c r="A147" s="5">
        <v>6631</v>
      </c>
      <c r="B147" s="5" t="s">
        <v>4</v>
      </c>
      <c r="C147" s="5">
        <v>48</v>
      </c>
      <c r="D147" s="5">
        <v>825</v>
      </c>
      <c r="E147" s="5" t="s">
        <v>7</v>
      </c>
      <c r="F147" s="8">
        <f>DATE(2008,1,1)-INDEX(交易編號檔!B:B,MATCH(A147,交易編號檔!C:C,0))</f>
        <v>43</v>
      </c>
      <c r="G147" s="5">
        <f>COUNTIF(交易編號檔!C:C,A147)</f>
        <v>2</v>
      </c>
      <c r="H147" s="10">
        <f>AVERAGEIF(交易編號檔!C:C,A147,交易編號檔!D:D)</f>
        <v>1099.5</v>
      </c>
      <c r="I147" s="5">
        <f>MAX(INT((200-F147)/20)+1,0)</f>
        <v>8</v>
      </c>
      <c r="J147" s="5">
        <f>MIN(ROUND(G147/2,0),40)</f>
        <v>1</v>
      </c>
      <c r="K147" s="5">
        <f>MIN(ROUND(H147/160,0),50)</f>
        <v>7</v>
      </c>
      <c r="L147" s="5">
        <f>SUM(I147:K147)</f>
        <v>16</v>
      </c>
      <c r="M147" s="1">
        <f>RANK(L147,L:L,0)</f>
        <v>145</v>
      </c>
      <c r="R147" s="61"/>
      <c r="U147" s="5"/>
      <c r="V147" s="5"/>
      <c r="W147" s="5"/>
      <c r="Y147" s="63" t="str">
        <f t="shared" si="4"/>
        <v/>
      </c>
      <c r="Z147" s="61"/>
      <c r="AC147" s="5"/>
      <c r="AD147" s="5"/>
      <c r="AE147" s="5"/>
      <c r="AG147" s="63" t="str">
        <f t="shared" si="5"/>
        <v/>
      </c>
      <c r="AI147"/>
      <c r="AJ147"/>
      <c r="AK147"/>
    </row>
    <row r="148" spans="1:37">
      <c r="A148" s="5">
        <v>2713</v>
      </c>
      <c r="B148" s="5" t="s">
        <v>4</v>
      </c>
      <c r="C148" s="5">
        <v>31</v>
      </c>
      <c r="D148" s="5">
        <v>909</v>
      </c>
      <c r="E148" s="5" t="s">
        <v>7</v>
      </c>
      <c r="F148" s="8">
        <f>DATE(2008,1,1)-INDEX(交易編號檔!B:B,MATCH(A148,交易編號檔!C:C,0))</f>
        <v>10</v>
      </c>
      <c r="G148" s="5">
        <f>COUNTIF(交易編號檔!C:C,A148)</f>
        <v>5</v>
      </c>
      <c r="H148" s="10">
        <f>AVERAGEIF(交易編號檔!C:C,A148,交易編號檔!D:D)</f>
        <v>528</v>
      </c>
      <c r="I148" s="5">
        <f>MAX(INT((200-F148)/20)+1,0)</f>
        <v>10</v>
      </c>
      <c r="J148" s="5">
        <f>MIN(ROUND(G148/2,0),40)</f>
        <v>3</v>
      </c>
      <c r="K148" s="5">
        <f>MIN(ROUND(H148/160,0),50)</f>
        <v>3</v>
      </c>
      <c r="L148" s="5">
        <f>SUM(I148:K148)</f>
        <v>16</v>
      </c>
      <c r="M148" s="1">
        <f>RANK(L148,L:L,0)</f>
        <v>145</v>
      </c>
      <c r="Q148" s="5">
        <v>2713</v>
      </c>
      <c r="R148" s="61">
        <f>_xlfn.IFNA(DATE(2007,1,1)-INDEX(交易編號檔!G:G,MATCH($Q148,交易編號檔!H:H,0)),"")</f>
        <v>85</v>
      </c>
      <c r="S148" s="1">
        <f>COUNTIF(交易編號檔!H:H,$Q148)</f>
        <v>2</v>
      </c>
      <c r="T148" s="1">
        <f>AVERAGEIF(交易編號檔!H:H,A148,交易編號檔!I:I)</f>
        <v>258.5</v>
      </c>
      <c r="U148" s="5">
        <f>MAX(INT((100-R148)/10)+1,0)</f>
        <v>2</v>
      </c>
      <c r="V148" s="5">
        <f>MIN(ROUND(S148,0),40)</f>
        <v>2</v>
      </c>
      <c r="W148" s="5">
        <f>MIN(ROUND(T148/160,0),50)</f>
        <v>2</v>
      </c>
      <c r="X148" s="1">
        <f>SUM(U148:W148)</f>
        <v>6</v>
      </c>
      <c r="Y148" s="63">
        <f t="shared" si="4"/>
        <v>116</v>
      </c>
      <c r="Z148" s="61">
        <f>_xlfn.IFNA(DATE(2008,1,1)-INDEX(交易編號檔!M:M,MATCH($Q148,交易編號檔!N:N,0)),"")</f>
        <v>10</v>
      </c>
      <c r="AA148" s="1">
        <f>COUNTIF(交易編號檔!N:N,$Q148)</f>
        <v>3</v>
      </c>
      <c r="AB148" s="1">
        <f>AVERAGEIF(交易編號檔!N:N,A148,交易編號檔!O:O)</f>
        <v>707.66666666666663</v>
      </c>
      <c r="AC148" s="5">
        <f>MAX(INT((100-Z148)/10)+1,0)</f>
        <v>10</v>
      </c>
      <c r="AD148" s="5">
        <f>MIN(ROUND(AA148,0),40)</f>
        <v>3</v>
      </c>
      <c r="AE148" s="5">
        <f>MIN(ROUND(AB148/160,0),50)</f>
        <v>4</v>
      </c>
      <c r="AF148" s="1">
        <f>SUM(AC148:AE148)</f>
        <v>17</v>
      </c>
      <c r="AG148" s="63">
        <f t="shared" si="5"/>
        <v>90</v>
      </c>
      <c r="AI148"/>
      <c r="AJ148"/>
      <c r="AK148"/>
    </row>
    <row r="149" spans="1:37">
      <c r="A149" s="5">
        <v>4745</v>
      </c>
      <c r="B149" s="5" t="s">
        <v>4</v>
      </c>
      <c r="C149" s="5">
        <v>96</v>
      </c>
      <c r="D149" s="5">
        <v>500</v>
      </c>
      <c r="E149" s="5" t="s">
        <v>8</v>
      </c>
      <c r="F149" s="8">
        <f>DATE(2008,1,1)-INDEX(交易編號檔!B:B,MATCH(A149,交易編號檔!C:C,0))</f>
        <v>7</v>
      </c>
      <c r="G149" s="5">
        <f>COUNTIF(交易編號檔!C:C,A149)</f>
        <v>5</v>
      </c>
      <c r="H149" s="10">
        <f>AVERAGEIF(交易編號檔!C:C,A149,交易編號檔!D:D)</f>
        <v>517.79999999999995</v>
      </c>
      <c r="I149" s="5">
        <f>MAX(INT((200-F149)/20)+1,0)</f>
        <v>10</v>
      </c>
      <c r="J149" s="5">
        <f>MIN(ROUND(G149/2,0),40)</f>
        <v>3</v>
      </c>
      <c r="K149" s="5">
        <f>MIN(ROUND(H149/160,0),50)</f>
        <v>3</v>
      </c>
      <c r="L149" s="5">
        <f>SUM(I149:K149)</f>
        <v>16</v>
      </c>
      <c r="M149" s="1">
        <f>RANK(L149,L:L,0)</f>
        <v>145</v>
      </c>
      <c r="Q149" s="5">
        <v>4745</v>
      </c>
      <c r="R149" s="61">
        <f>_xlfn.IFNA(DATE(2007,1,1)-INDEX(交易編號檔!G:G,MATCH($Q149,交易編號檔!H:H,0)),"")</f>
        <v>191</v>
      </c>
      <c r="S149" s="1">
        <f>COUNTIF(交易編號檔!H:H,$Q149)</f>
        <v>1</v>
      </c>
      <c r="T149" s="1">
        <f>AVERAGEIF(交易編號檔!H:H,A149,交易編號檔!I:I)</f>
        <v>400</v>
      </c>
      <c r="U149" s="5">
        <f>MAX(INT((100-R149)/10)+1,0)</f>
        <v>0</v>
      </c>
      <c r="V149" s="5">
        <f>MIN(ROUND(S149,0),40)</f>
        <v>1</v>
      </c>
      <c r="W149" s="5">
        <f>MIN(ROUND(T149/160,0),50)</f>
        <v>3</v>
      </c>
      <c r="X149" s="1">
        <f>SUM(U149:W149)</f>
        <v>4</v>
      </c>
      <c r="Y149" s="63">
        <f t="shared" si="4"/>
        <v>125</v>
      </c>
      <c r="Z149" s="61">
        <f>_xlfn.IFNA(DATE(2008,1,1)-INDEX(交易編號檔!M:M,MATCH($Q149,交易編號檔!N:N,0)),"")</f>
        <v>7</v>
      </c>
      <c r="AA149" s="1">
        <f>COUNTIF(交易編號檔!N:N,$Q149)</f>
        <v>4</v>
      </c>
      <c r="AB149" s="1">
        <f>AVERAGEIF(交易編號檔!N:N,A149,交易編號檔!O:O)</f>
        <v>547.25</v>
      </c>
      <c r="AC149" s="5">
        <f>MAX(INT((100-Z149)/10)+1,0)</f>
        <v>10</v>
      </c>
      <c r="AD149" s="5">
        <f>MIN(ROUND(AA149,0),40)</f>
        <v>4</v>
      </c>
      <c r="AE149" s="5">
        <f>MIN(ROUND(AB149/160,0),50)</f>
        <v>3</v>
      </c>
      <c r="AF149" s="1">
        <f>SUM(AC149:AE149)</f>
        <v>17</v>
      </c>
      <c r="AG149" s="63">
        <f t="shared" si="5"/>
        <v>90</v>
      </c>
      <c r="AI149"/>
      <c r="AJ149"/>
      <c r="AK149"/>
    </row>
    <row r="150" spans="1:37">
      <c r="A150" s="5">
        <v>7450</v>
      </c>
      <c r="B150" s="5" t="s">
        <v>4</v>
      </c>
      <c r="C150" s="5">
        <v>55</v>
      </c>
      <c r="D150" s="5">
        <v>412</v>
      </c>
      <c r="E150" s="5" t="s">
        <v>8</v>
      </c>
      <c r="F150" s="8">
        <f>DATE(2008,1,1)-INDEX(交易編號檔!B:B,MATCH(A150,交易編號檔!C:C,0))</f>
        <v>169</v>
      </c>
      <c r="G150" s="5">
        <f>COUNTIF(交易編號檔!C:C,A150)</f>
        <v>1</v>
      </c>
      <c r="H150" s="10">
        <f>AVERAGEIF(交易編號檔!C:C,A150,交易編號檔!D:D)</f>
        <v>2088</v>
      </c>
      <c r="I150" s="5">
        <f>MAX(INT((200-F150)/20)+1,0)</f>
        <v>2</v>
      </c>
      <c r="J150" s="5">
        <f>MIN(ROUND(G150/2,0),40)</f>
        <v>1</v>
      </c>
      <c r="K150" s="5">
        <f>MIN(ROUND(H150/160,0),50)</f>
        <v>13</v>
      </c>
      <c r="L150" s="5">
        <f>SUM(I150:K150)</f>
        <v>16</v>
      </c>
      <c r="M150" s="1">
        <f>RANK(L150,L:L,0)</f>
        <v>145</v>
      </c>
      <c r="R150" s="61"/>
      <c r="U150" s="5"/>
      <c r="V150" s="5"/>
      <c r="W150" s="5"/>
      <c r="Y150" s="63" t="str">
        <f t="shared" si="4"/>
        <v/>
      </c>
      <c r="Z150" s="61"/>
      <c r="AC150" s="5"/>
      <c r="AD150" s="5"/>
      <c r="AE150" s="5"/>
      <c r="AG150" s="63" t="str">
        <f t="shared" si="5"/>
        <v/>
      </c>
      <c r="AI150"/>
      <c r="AJ150"/>
      <c r="AK150"/>
    </row>
    <row r="151" spans="1:37">
      <c r="A151" s="5">
        <v>6189</v>
      </c>
      <c r="B151" s="5" t="s">
        <v>4</v>
      </c>
      <c r="C151" s="5">
        <v>31</v>
      </c>
      <c r="D151" s="5">
        <v>242</v>
      </c>
      <c r="E151" s="5" t="s">
        <v>5</v>
      </c>
      <c r="F151" s="8">
        <f>DATE(2008,1,1)-INDEX(交易編號檔!B:B,MATCH(A151,交易編號檔!C:C,0))</f>
        <v>31</v>
      </c>
      <c r="G151" s="5">
        <f>COUNTIF(交易編號檔!C:C,A151)</f>
        <v>5</v>
      </c>
      <c r="H151" s="10">
        <f>AVERAGEIF(交易編號檔!C:C,A151,交易編號檔!D:D)</f>
        <v>604.79999999999995</v>
      </c>
      <c r="I151" s="5">
        <f>MAX(INT((200-F151)/20)+1,0)</f>
        <v>9</v>
      </c>
      <c r="J151" s="5">
        <f>MIN(ROUND(G151/2,0),40)</f>
        <v>3</v>
      </c>
      <c r="K151" s="5">
        <f>MIN(ROUND(H151/160,0),50)</f>
        <v>4</v>
      </c>
      <c r="L151" s="5">
        <f>SUM(I151:K151)</f>
        <v>16</v>
      </c>
      <c r="M151" s="1">
        <f>RANK(L151,L:L,0)</f>
        <v>145</v>
      </c>
      <c r="R151" s="61"/>
      <c r="U151" s="5"/>
      <c r="V151" s="5"/>
      <c r="W151" s="5"/>
      <c r="Y151" s="63" t="str">
        <f t="shared" si="4"/>
        <v/>
      </c>
      <c r="Z151" s="61"/>
      <c r="AC151" s="5"/>
      <c r="AD151" s="5"/>
      <c r="AE151" s="5"/>
      <c r="AG151" s="63" t="str">
        <f t="shared" si="5"/>
        <v/>
      </c>
      <c r="AI151"/>
      <c r="AJ151"/>
      <c r="AK151"/>
    </row>
    <row r="152" spans="1:37">
      <c r="A152" s="5">
        <v>1944</v>
      </c>
      <c r="B152" s="5" t="s">
        <v>4</v>
      </c>
      <c r="C152" s="5">
        <v>39</v>
      </c>
      <c r="D152" s="5">
        <v>234</v>
      </c>
      <c r="E152" s="5" t="s">
        <v>5</v>
      </c>
      <c r="F152" s="8">
        <f>DATE(2008,1,1)-INDEX(交易編號檔!B:B,MATCH(A152,交易編號檔!C:C,0))</f>
        <v>171</v>
      </c>
      <c r="G152" s="5">
        <f>COUNTIF(交易編號檔!C:C,A152)</f>
        <v>14</v>
      </c>
      <c r="H152" s="10">
        <f>AVERAGEIF(交易編號檔!C:C,A152,交易編號檔!D:D)</f>
        <v>1035.8571428571429</v>
      </c>
      <c r="I152" s="5">
        <f>MAX(INT((200-F152)/20)+1,0)</f>
        <v>2</v>
      </c>
      <c r="J152" s="5">
        <f>MIN(ROUND(G152/2,0),40)</f>
        <v>7</v>
      </c>
      <c r="K152" s="5">
        <f>MIN(ROUND(H152/160,0),50)</f>
        <v>6</v>
      </c>
      <c r="L152" s="5">
        <f>SUM(I152:K152)</f>
        <v>15</v>
      </c>
      <c r="M152" s="1">
        <f>RANK(L152,L:L,0)</f>
        <v>151</v>
      </c>
      <c r="Q152" s="5">
        <v>1944</v>
      </c>
      <c r="R152" s="61">
        <f>_xlfn.IFNA(DATE(2007,1,1)-INDEX(交易編號檔!G:G,MATCH($Q152,交易編號檔!H:H,0)),"")</f>
        <v>31</v>
      </c>
      <c r="S152" s="1">
        <f>COUNTIF(交易編號檔!H:H,$Q152)</f>
        <v>8</v>
      </c>
      <c r="T152" s="1">
        <f>AVERAGEIF(交易編號檔!H:H,A152,交易編號檔!I:I)</f>
        <v>792</v>
      </c>
      <c r="U152" s="5">
        <f>MAX(INT((100-R152)/10)+1,0)</f>
        <v>7</v>
      </c>
      <c r="V152" s="5">
        <f>MIN(ROUND(S152,0),40)</f>
        <v>8</v>
      </c>
      <c r="W152" s="5">
        <f>MIN(ROUND(T152/160,0),50)</f>
        <v>5</v>
      </c>
      <c r="X152" s="1">
        <f>SUM(U152:W152)</f>
        <v>20</v>
      </c>
      <c r="Y152" s="63">
        <f t="shared" si="4"/>
        <v>70</v>
      </c>
      <c r="Z152" s="61">
        <f>_xlfn.IFNA(DATE(2008,1,1)-INDEX(交易編號檔!M:M,MATCH($Q152,交易編號檔!N:N,0)),"")</f>
        <v>171</v>
      </c>
      <c r="AA152" s="1">
        <f>COUNTIF(交易編號檔!N:N,$Q152)</f>
        <v>6</v>
      </c>
      <c r="AB152" s="1">
        <f>AVERAGEIF(交易編號檔!N:N,A152,交易編號檔!O:O)</f>
        <v>1361</v>
      </c>
      <c r="AC152" s="5">
        <f>MAX(INT((100-Z152)/10)+1,0)</f>
        <v>0</v>
      </c>
      <c r="AD152" s="5">
        <f>MIN(ROUND(AA152,0),40)</f>
        <v>6</v>
      </c>
      <c r="AE152" s="5">
        <f>MIN(ROUND(AB152/160,0),50)</f>
        <v>9</v>
      </c>
      <c r="AF152" s="1">
        <f>SUM(AC152:AE152)</f>
        <v>15</v>
      </c>
      <c r="AG152" s="63">
        <f t="shared" si="5"/>
        <v>107</v>
      </c>
      <c r="AI152"/>
      <c r="AJ152"/>
      <c r="AK152"/>
    </row>
    <row r="153" spans="1:37">
      <c r="A153" s="5">
        <v>5764</v>
      </c>
      <c r="B153" s="5" t="s">
        <v>4</v>
      </c>
      <c r="C153" s="5">
        <v>33</v>
      </c>
      <c r="D153" s="5">
        <v>116</v>
      </c>
      <c r="E153" s="5" t="s">
        <v>5</v>
      </c>
      <c r="F153" s="8">
        <f>DATE(2008,1,1)-INDEX(交易編號檔!B:B,MATCH(A153,交易編號檔!C:C,0))</f>
        <v>66</v>
      </c>
      <c r="G153" s="5">
        <f>COUNTIF(交易編號檔!C:C,A153)</f>
        <v>4</v>
      </c>
      <c r="H153" s="10">
        <f>AVERAGEIF(交易編號檔!C:C,A153,交易編號檔!D:D)</f>
        <v>944.75</v>
      </c>
      <c r="I153" s="5">
        <f>MAX(INT((200-F153)/20)+1,0)</f>
        <v>7</v>
      </c>
      <c r="J153" s="5">
        <f>MIN(ROUND(G153/2,0),40)</f>
        <v>2</v>
      </c>
      <c r="K153" s="5">
        <f>MIN(ROUND(H153/160,0),50)</f>
        <v>6</v>
      </c>
      <c r="L153" s="5">
        <f>SUM(I153:K153)</f>
        <v>15</v>
      </c>
      <c r="M153" s="1">
        <f>RANK(L153,L:L,0)</f>
        <v>151</v>
      </c>
      <c r="Q153" s="5">
        <v>5764</v>
      </c>
      <c r="R153" s="61">
        <f>_xlfn.IFNA(DATE(2007,1,1)-INDEX(交易編號檔!G:G,MATCH($Q153,交易編號檔!H:H,0)),"")</f>
        <v>43</v>
      </c>
      <c r="S153" s="1">
        <f>COUNTIF(交易編號檔!H:H,$Q153)</f>
        <v>1</v>
      </c>
      <c r="T153" s="1">
        <f>AVERAGEIF(交易編號檔!H:H,A153,交易編號檔!I:I)</f>
        <v>400</v>
      </c>
      <c r="U153" s="5">
        <f>MAX(INT((100-R153)/10)+1,0)</f>
        <v>6</v>
      </c>
      <c r="V153" s="5">
        <f>MIN(ROUND(S153,0),40)</f>
        <v>1</v>
      </c>
      <c r="W153" s="5">
        <f>MIN(ROUND(T153/160,0),50)</f>
        <v>3</v>
      </c>
      <c r="X153" s="1">
        <f>SUM(U153:W153)</f>
        <v>10</v>
      </c>
      <c r="Y153" s="63">
        <f t="shared" si="4"/>
        <v>100</v>
      </c>
      <c r="Z153" s="61">
        <f>_xlfn.IFNA(DATE(2008,1,1)-INDEX(交易編號檔!M:M,MATCH($Q153,交易編號檔!N:N,0)),"")</f>
        <v>66</v>
      </c>
      <c r="AA153" s="1">
        <f>COUNTIF(交易編號檔!N:N,$Q153)</f>
        <v>3</v>
      </c>
      <c r="AB153" s="1">
        <f>AVERAGEIF(交易編號檔!N:N,A153,交易編號檔!O:O)</f>
        <v>1126.3333333333333</v>
      </c>
      <c r="AC153" s="5">
        <f>MAX(INT((100-Z153)/10)+1,0)</f>
        <v>4</v>
      </c>
      <c r="AD153" s="5">
        <f>MIN(ROUND(AA153,0),40)</f>
        <v>3</v>
      </c>
      <c r="AE153" s="5">
        <f>MIN(ROUND(AB153/160,0),50)</f>
        <v>7</v>
      </c>
      <c r="AF153" s="1">
        <f>SUM(AC153:AE153)</f>
        <v>14</v>
      </c>
      <c r="AG153" s="63">
        <f t="shared" si="5"/>
        <v>112</v>
      </c>
      <c r="AI153"/>
      <c r="AJ153"/>
      <c r="AK153"/>
    </row>
    <row r="154" spans="1:37">
      <c r="A154" s="5">
        <v>2778</v>
      </c>
      <c r="B154" s="5" t="s">
        <v>4</v>
      </c>
      <c r="C154" s="5">
        <v>36</v>
      </c>
      <c r="D154" s="5">
        <v>510</v>
      </c>
      <c r="E154" s="5" t="s">
        <v>8</v>
      </c>
      <c r="F154" s="8">
        <f>DATE(2008,1,1)-INDEX(交易編號檔!B:B,MATCH(A154,交易編號檔!C:C,0))</f>
        <v>3</v>
      </c>
      <c r="G154" s="5">
        <f>COUNTIF(交易編號檔!C:C,A154)</f>
        <v>6</v>
      </c>
      <c r="H154" s="10">
        <f>AVERAGEIF(交易編號檔!C:C,A154,交易編號檔!D:D)</f>
        <v>270.83333333333331</v>
      </c>
      <c r="I154" s="5">
        <f>MAX(INT((200-F154)/20)+1,0)</f>
        <v>10</v>
      </c>
      <c r="J154" s="5">
        <f>MIN(ROUND(G154/2,0),40)</f>
        <v>3</v>
      </c>
      <c r="K154" s="5">
        <f>MIN(ROUND(H154/160,0),50)</f>
        <v>2</v>
      </c>
      <c r="L154" s="5">
        <f>SUM(I154:K154)</f>
        <v>15</v>
      </c>
      <c r="M154" s="1">
        <f>RANK(L154,L:L,0)</f>
        <v>151</v>
      </c>
      <c r="Q154" s="5">
        <v>2778</v>
      </c>
      <c r="R154" s="61">
        <f>_xlfn.IFNA(DATE(2007,1,1)-INDEX(交易編號檔!G:G,MATCH($Q154,交易編號檔!H:H,0)),"")</f>
        <v>324</v>
      </c>
      <c r="S154" s="1">
        <f>COUNTIF(交易編號檔!H:H,$Q154)</f>
        <v>1</v>
      </c>
      <c r="T154" s="1">
        <f>AVERAGEIF(交易編號檔!H:H,A154,交易編號檔!I:I)</f>
        <v>399</v>
      </c>
      <c r="U154" s="5">
        <f>MAX(INT((100-R154)/10)+1,0)</f>
        <v>0</v>
      </c>
      <c r="V154" s="5">
        <f>MIN(ROUND(S154,0),40)</f>
        <v>1</v>
      </c>
      <c r="W154" s="5">
        <f>MIN(ROUND(T154/160,0),50)</f>
        <v>2</v>
      </c>
      <c r="X154" s="1">
        <f>SUM(U154:W154)</f>
        <v>3</v>
      </c>
      <c r="Y154" s="63">
        <f t="shared" si="4"/>
        <v>134</v>
      </c>
      <c r="Z154" s="61">
        <f>_xlfn.IFNA(DATE(2008,1,1)-INDEX(交易編號檔!M:M,MATCH($Q154,交易編號檔!N:N,0)),"")</f>
        <v>3</v>
      </c>
      <c r="AA154" s="1">
        <f>COUNTIF(交易編號檔!N:N,$Q154)</f>
        <v>5</v>
      </c>
      <c r="AB154" s="1">
        <f>AVERAGEIF(交易編號檔!N:N,A154,交易編號檔!O:O)</f>
        <v>245.2</v>
      </c>
      <c r="AC154" s="5">
        <f>MAX(INT((100-Z154)/10)+1,0)</f>
        <v>10</v>
      </c>
      <c r="AD154" s="5">
        <f>MIN(ROUND(AA154,0),40)</f>
        <v>5</v>
      </c>
      <c r="AE154" s="5">
        <f>MIN(ROUND(AB154/160,0),50)</f>
        <v>2</v>
      </c>
      <c r="AF154" s="1">
        <f>SUM(AC154:AE154)</f>
        <v>17</v>
      </c>
      <c r="AG154" s="63">
        <f t="shared" si="5"/>
        <v>90</v>
      </c>
      <c r="AI154"/>
      <c r="AJ154"/>
      <c r="AK154"/>
    </row>
    <row r="155" spans="1:37">
      <c r="A155" s="5">
        <v>2194</v>
      </c>
      <c r="B155" s="5" t="s">
        <v>4</v>
      </c>
      <c r="C155" s="5">
        <v>46</v>
      </c>
      <c r="D155" s="5">
        <v>436</v>
      </c>
      <c r="E155" s="5" t="s">
        <v>8</v>
      </c>
      <c r="F155" s="8">
        <f>DATE(2008,1,1)-INDEX(交易編號檔!B:B,MATCH(A155,交易編號檔!C:C,0))</f>
        <v>44</v>
      </c>
      <c r="G155" s="5">
        <f>COUNTIF(交易編號檔!C:C,A155)</f>
        <v>7</v>
      </c>
      <c r="H155" s="10">
        <f>AVERAGEIF(交易編號檔!C:C,A155,交易編號檔!D:D)</f>
        <v>502.71428571428572</v>
      </c>
      <c r="I155" s="5">
        <f>MAX(INT((200-F155)/20)+1,0)</f>
        <v>8</v>
      </c>
      <c r="J155" s="5">
        <f>MIN(ROUND(G155/2,0),40)</f>
        <v>4</v>
      </c>
      <c r="K155" s="5">
        <f>MIN(ROUND(H155/160,0),50)</f>
        <v>3</v>
      </c>
      <c r="L155" s="5">
        <f>SUM(I155:K155)</f>
        <v>15</v>
      </c>
      <c r="M155" s="1">
        <f>RANK(L155,L:L,0)</f>
        <v>151</v>
      </c>
      <c r="Q155" s="5">
        <v>2194</v>
      </c>
      <c r="R155" s="61">
        <f>_xlfn.IFNA(DATE(2007,1,1)-INDEX(交易編號檔!G:G,MATCH($Q155,交易編號檔!H:H,0)),"")</f>
        <v>77</v>
      </c>
      <c r="S155" s="1">
        <f>COUNTIF(交易編號檔!H:H,$Q155)</f>
        <v>1</v>
      </c>
      <c r="T155" s="1">
        <f>AVERAGEIF(交易編號檔!H:H,A155,交易編號檔!I:I)</f>
        <v>248</v>
      </c>
      <c r="U155" s="5">
        <f>MAX(INT((100-R155)/10)+1,0)</f>
        <v>3</v>
      </c>
      <c r="V155" s="5">
        <f>MIN(ROUND(S155,0),40)</f>
        <v>1</v>
      </c>
      <c r="W155" s="5">
        <f>MIN(ROUND(T155/160,0),50)</f>
        <v>2</v>
      </c>
      <c r="X155" s="1">
        <f>SUM(U155:W155)</f>
        <v>6</v>
      </c>
      <c r="Y155" s="63">
        <f t="shared" si="4"/>
        <v>116</v>
      </c>
      <c r="Z155" s="61">
        <f>_xlfn.IFNA(DATE(2008,1,1)-INDEX(交易編號檔!M:M,MATCH($Q155,交易編號檔!N:N,0)),"")</f>
        <v>44</v>
      </c>
      <c r="AA155" s="1">
        <f>COUNTIF(交易編號檔!N:N,$Q155)</f>
        <v>6</v>
      </c>
      <c r="AB155" s="1">
        <f>AVERAGEIF(交易編號檔!N:N,A155,交易編號檔!O:O)</f>
        <v>545.16666666666663</v>
      </c>
      <c r="AC155" s="5">
        <f>MAX(INT((100-Z155)/10)+1,0)</f>
        <v>6</v>
      </c>
      <c r="AD155" s="5">
        <f>MIN(ROUND(AA155,0),40)</f>
        <v>6</v>
      </c>
      <c r="AE155" s="5">
        <f>MIN(ROUND(AB155/160,0),50)</f>
        <v>3</v>
      </c>
      <c r="AF155" s="1">
        <f>SUM(AC155:AE155)</f>
        <v>15</v>
      </c>
      <c r="AG155" s="63">
        <f t="shared" si="5"/>
        <v>107</v>
      </c>
      <c r="AI155"/>
      <c r="AJ155"/>
      <c r="AK155"/>
    </row>
    <row r="156" spans="1:37">
      <c r="A156" s="5">
        <v>7665</v>
      </c>
      <c r="B156" s="5" t="s">
        <v>6</v>
      </c>
      <c r="C156" s="5">
        <v>31</v>
      </c>
      <c r="D156" s="5">
        <v>411</v>
      </c>
      <c r="E156" s="5" t="s">
        <v>8</v>
      </c>
      <c r="F156" s="8">
        <f>DATE(2008,1,1)-INDEX(交易編號檔!B:B,MATCH(A156,交易編號檔!C:C,0))</f>
        <v>3</v>
      </c>
      <c r="G156" s="5">
        <f>COUNTIF(交易編號檔!C:C,A156)</f>
        <v>3</v>
      </c>
      <c r="H156" s="10">
        <f>AVERAGEIF(交易編號檔!C:C,A156,交易編號檔!D:D)</f>
        <v>369.66666666666669</v>
      </c>
      <c r="I156" s="5">
        <f>MAX(INT((200-F156)/20)+1,0)</f>
        <v>10</v>
      </c>
      <c r="J156" s="5">
        <f>MIN(ROUND(G156/2,0),40)</f>
        <v>2</v>
      </c>
      <c r="K156" s="5">
        <f>MIN(ROUND(H156/160,0),50)</f>
        <v>2</v>
      </c>
      <c r="L156" s="5">
        <f>SUM(I156:K156)</f>
        <v>14</v>
      </c>
      <c r="M156" s="1">
        <f>RANK(L156,L:L,0)</f>
        <v>155</v>
      </c>
      <c r="R156" s="61"/>
      <c r="U156" s="5"/>
      <c r="V156" s="5"/>
      <c r="W156" s="5"/>
      <c r="Y156" s="63" t="str">
        <f t="shared" si="4"/>
        <v/>
      </c>
      <c r="Z156" s="61"/>
      <c r="AC156" s="5"/>
      <c r="AD156" s="5"/>
      <c r="AE156" s="5"/>
      <c r="AG156" s="63" t="str">
        <f t="shared" si="5"/>
        <v/>
      </c>
      <c r="AI156"/>
      <c r="AJ156"/>
      <c r="AK156"/>
    </row>
    <row r="157" spans="1:37">
      <c r="A157" s="5">
        <v>8141</v>
      </c>
      <c r="B157" s="5" t="s">
        <v>6</v>
      </c>
      <c r="C157" s="5">
        <v>38</v>
      </c>
      <c r="D157" s="5">
        <v>702</v>
      </c>
      <c r="E157" s="5" t="s">
        <v>7</v>
      </c>
      <c r="F157" s="8">
        <f>DATE(2008,1,1)-INDEX(交易編號檔!B:B,MATCH(A157,交易編號檔!C:C,0))</f>
        <v>10</v>
      </c>
      <c r="G157" s="5">
        <f>COUNTIF(交易編號檔!C:C,A157)</f>
        <v>2</v>
      </c>
      <c r="H157" s="10">
        <f>AVERAGEIF(交易編號檔!C:C,A157,交易編號檔!D:D)</f>
        <v>450</v>
      </c>
      <c r="I157" s="5">
        <f>MAX(INT((200-F157)/20)+1,0)</f>
        <v>10</v>
      </c>
      <c r="J157" s="5">
        <f>MIN(ROUND(G157/2,0),40)</f>
        <v>1</v>
      </c>
      <c r="K157" s="5">
        <f>MIN(ROUND(H157/160,0),50)</f>
        <v>3</v>
      </c>
      <c r="L157" s="5">
        <f>SUM(I157:K157)</f>
        <v>14</v>
      </c>
      <c r="M157" s="1">
        <f>RANK(L157,L:L,0)</f>
        <v>155</v>
      </c>
      <c r="R157" s="61"/>
      <c r="U157" s="5"/>
      <c r="V157" s="5"/>
      <c r="W157" s="5"/>
      <c r="Y157" s="63" t="str">
        <f t="shared" si="4"/>
        <v/>
      </c>
      <c r="Z157" s="61"/>
      <c r="AC157" s="5"/>
      <c r="AD157" s="5"/>
      <c r="AE157" s="5"/>
      <c r="AG157" s="63" t="str">
        <f t="shared" si="5"/>
        <v/>
      </c>
      <c r="AI157"/>
      <c r="AJ157"/>
      <c r="AK157"/>
    </row>
    <row r="158" spans="1:37">
      <c r="A158" s="5">
        <v>6820</v>
      </c>
      <c r="B158" s="5" t="s">
        <v>4</v>
      </c>
      <c r="C158" s="5">
        <v>39</v>
      </c>
      <c r="D158" s="5">
        <v>300</v>
      </c>
      <c r="E158" s="5" t="s">
        <v>5</v>
      </c>
      <c r="F158" s="8">
        <f>DATE(2008,1,1)-INDEX(交易編號檔!B:B,MATCH(A158,交易編號檔!C:C,0))</f>
        <v>30</v>
      </c>
      <c r="G158" s="5">
        <f>COUNTIF(交易編號檔!C:C,A158)</f>
        <v>4</v>
      </c>
      <c r="H158" s="10">
        <f>AVERAGEIF(交易編號檔!C:C,A158,交易編號檔!D:D)</f>
        <v>419</v>
      </c>
      <c r="I158" s="5">
        <f>MAX(INT((200-F158)/20)+1,0)</f>
        <v>9</v>
      </c>
      <c r="J158" s="5">
        <f>MIN(ROUND(G158/2,0),40)</f>
        <v>2</v>
      </c>
      <c r="K158" s="5">
        <f>MIN(ROUND(H158/160,0),50)</f>
        <v>3</v>
      </c>
      <c r="L158" s="5">
        <f>SUM(I158:K158)</f>
        <v>14</v>
      </c>
      <c r="M158" s="1">
        <f>RANK(L158,L:L,0)</f>
        <v>155</v>
      </c>
      <c r="R158" s="61"/>
      <c r="U158" s="5"/>
      <c r="V158" s="5"/>
      <c r="W158" s="5"/>
      <c r="Y158" s="63" t="str">
        <f t="shared" si="4"/>
        <v/>
      </c>
      <c r="Z158" s="61"/>
      <c r="AC158" s="5"/>
      <c r="AD158" s="5"/>
      <c r="AE158" s="5"/>
      <c r="AG158" s="63" t="str">
        <f t="shared" si="5"/>
        <v/>
      </c>
      <c r="AI158"/>
      <c r="AJ158"/>
      <c r="AK158"/>
    </row>
    <row r="159" spans="1:37">
      <c r="A159" s="5">
        <v>527</v>
      </c>
      <c r="B159" s="5" t="s">
        <v>4</v>
      </c>
      <c r="C159" s="5">
        <v>56</v>
      </c>
      <c r="D159" s="5">
        <v>104</v>
      </c>
      <c r="E159" s="5" t="s">
        <v>5</v>
      </c>
      <c r="F159" s="8">
        <f>DATE(2008,1,1)-INDEX(交易編號檔!B:B,MATCH(A159,交易編號檔!C:C,0))</f>
        <v>514</v>
      </c>
      <c r="G159" s="5">
        <f>COUNTIF(交易編號檔!C:C,A159)</f>
        <v>5</v>
      </c>
      <c r="H159" s="10">
        <f>AVERAGEIF(交易編號檔!C:C,A159,交易編號檔!D:D)</f>
        <v>1748.2</v>
      </c>
      <c r="I159" s="5">
        <f>MAX(INT((200-F159)/20)+1,0)</f>
        <v>0</v>
      </c>
      <c r="J159" s="5">
        <f>MIN(ROUND(G159/2,0),40)</f>
        <v>3</v>
      </c>
      <c r="K159" s="5">
        <f>MIN(ROUND(H159/160,0),50)</f>
        <v>11</v>
      </c>
      <c r="L159" s="5">
        <f>SUM(I159:K159)</f>
        <v>14</v>
      </c>
      <c r="M159" s="1">
        <f>RANK(L159,L:L,0)</f>
        <v>155</v>
      </c>
      <c r="R159" s="61"/>
      <c r="U159" s="5"/>
      <c r="V159" s="5"/>
      <c r="W159" s="5"/>
      <c r="Y159" s="63" t="str">
        <f t="shared" si="4"/>
        <v/>
      </c>
      <c r="Z159" s="61"/>
      <c r="AC159" s="5"/>
      <c r="AD159" s="5"/>
      <c r="AE159" s="5"/>
      <c r="AG159" s="63" t="str">
        <f t="shared" si="5"/>
        <v/>
      </c>
      <c r="AI159"/>
      <c r="AJ159"/>
      <c r="AK159"/>
    </row>
    <row r="160" spans="1:37">
      <c r="A160" s="5">
        <v>6561</v>
      </c>
      <c r="B160" s="5" t="s">
        <v>4</v>
      </c>
      <c r="C160" s="5">
        <v>56</v>
      </c>
      <c r="D160" s="5">
        <v>204</v>
      </c>
      <c r="E160" s="5" t="s">
        <v>5</v>
      </c>
      <c r="F160" s="8">
        <f>DATE(2008,1,1)-INDEX(交易編號檔!B:B,MATCH(A160,交易編號檔!C:C,0))</f>
        <v>97</v>
      </c>
      <c r="G160" s="5">
        <f>COUNTIF(交易編號檔!C:C,A160)</f>
        <v>3</v>
      </c>
      <c r="H160" s="10">
        <f>AVERAGEIF(交易編號檔!C:C,A160,交易編號檔!D:D)</f>
        <v>933</v>
      </c>
      <c r="I160" s="5">
        <f>MAX(INT((200-F160)/20)+1,0)</f>
        <v>6</v>
      </c>
      <c r="J160" s="5">
        <f>MIN(ROUND(G160/2,0),40)</f>
        <v>2</v>
      </c>
      <c r="K160" s="5">
        <f>MIN(ROUND(H160/160,0),50)</f>
        <v>6</v>
      </c>
      <c r="L160" s="5">
        <f>SUM(I160:K160)</f>
        <v>14</v>
      </c>
      <c r="M160" s="1">
        <f>RANK(L160,L:L,0)</f>
        <v>155</v>
      </c>
      <c r="R160" s="61"/>
      <c r="U160" s="5"/>
      <c r="V160" s="5"/>
      <c r="W160" s="5"/>
      <c r="Y160" s="63" t="str">
        <f t="shared" si="4"/>
        <v/>
      </c>
      <c r="Z160" s="61"/>
      <c r="AC160" s="5"/>
      <c r="AD160" s="5"/>
      <c r="AE160" s="5"/>
      <c r="AG160" s="63" t="str">
        <f t="shared" si="5"/>
        <v/>
      </c>
      <c r="AI160"/>
      <c r="AJ160"/>
      <c r="AK160"/>
    </row>
    <row r="161" spans="1:37">
      <c r="A161" s="5">
        <v>1276</v>
      </c>
      <c r="B161" s="5" t="s">
        <v>6</v>
      </c>
      <c r="C161" s="5">
        <v>34</v>
      </c>
      <c r="D161" s="5">
        <v>330</v>
      </c>
      <c r="E161" s="5" t="s">
        <v>5</v>
      </c>
      <c r="F161" s="8">
        <f>DATE(2008,1,1)-INDEX(交易編號檔!B:B,MATCH(A161,交易編號檔!C:C,0))</f>
        <v>217</v>
      </c>
      <c r="G161" s="5">
        <f>COUNTIF(交易編號檔!C:C,A161)</f>
        <v>9</v>
      </c>
      <c r="H161" s="10">
        <f>AVERAGEIF(交易編號檔!C:C,A161,交易編號檔!D:D)</f>
        <v>1392.6666666666667</v>
      </c>
      <c r="I161" s="5">
        <f>MAX(INT((200-F161)/20)+1,0)</f>
        <v>0</v>
      </c>
      <c r="J161" s="5">
        <f>MIN(ROUND(G161/2,0),40)</f>
        <v>5</v>
      </c>
      <c r="K161" s="5">
        <f>MIN(ROUND(H161/160,0),50)</f>
        <v>9</v>
      </c>
      <c r="L161" s="5">
        <f>SUM(I161:K161)</f>
        <v>14</v>
      </c>
      <c r="M161" s="1">
        <f>RANK(L161,L:L,0)</f>
        <v>155</v>
      </c>
      <c r="Q161" s="5">
        <v>1276</v>
      </c>
      <c r="R161" s="61">
        <f>_xlfn.IFNA(DATE(2007,1,1)-INDEX(交易編號檔!G:G,MATCH($Q161,交易編號檔!H:H,0)),"")</f>
        <v>13</v>
      </c>
      <c r="S161" s="1">
        <f>COUNTIF(交易編號檔!H:H,$Q161)</f>
        <v>4</v>
      </c>
      <c r="T161" s="1">
        <f>AVERAGEIF(交易編號檔!H:H,A161,交易編號檔!I:I)</f>
        <v>1760.5</v>
      </c>
      <c r="U161" s="5">
        <f>MAX(INT((100-R161)/10)+1,0)</f>
        <v>9</v>
      </c>
      <c r="V161" s="5">
        <f>MIN(ROUND(S161,0),40)</f>
        <v>4</v>
      </c>
      <c r="W161" s="5">
        <f>MIN(ROUND(T161/160,0),50)</f>
        <v>11</v>
      </c>
      <c r="X161" s="1">
        <f>SUM(U161:W161)</f>
        <v>24</v>
      </c>
      <c r="Y161" s="63">
        <f t="shared" si="4"/>
        <v>58</v>
      </c>
      <c r="Z161" s="61">
        <f>_xlfn.IFNA(DATE(2008,1,1)-INDEX(交易編號檔!M:M,MATCH($Q161,交易編號檔!N:N,0)),"")</f>
        <v>217</v>
      </c>
      <c r="AA161" s="1">
        <f>COUNTIF(交易編號檔!N:N,$Q161)</f>
        <v>5</v>
      </c>
      <c r="AB161" s="1">
        <f>AVERAGEIF(交易編號檔!N:N,A161,交易編號檔!O:O)</f>
        <v>1098.4000000000001</v>
      </c>
      <c r="AC161" s="5">
        <f>MAX(INT((100-Z161)/10)+1,0)</f>
        <v>0</v>
      </c>
      <c r="AD161" s="5">
        <f>MIN(ROUND(AA161,0),40)</f>
        <v>5</v>
      </c>
      <c r="AE161" s="5">
        <f>MIN(ROUND(AB161/160,0),50)</f>
        <v>7</v>
      </c>
      <c r="AF161" s="1">
        <f>SUM(AC161:AE161)</f>
        <v>12</v>
      </c>
      <c r="AG161" s="63">
        <f t="shared" si="5"/>
        <v>119</v>
      </c>
      <c r="AI161"/>
      <c r="AJ161"/>
      <c r="AK161"/>
    </row>
    <row r="162" spans="1:37">
      <c r="A162" s="5">
        <v>8202</v>
      </c>
      <c r="B162" s="5" t="s">
        <v>4</v>
      </c>
      <c r="C162" s="5">
        <v>64</v>
      </c>
      <c r="D162" s="5">
        <v>807</v>
      </c>
      <c r="E162" s="5" t="s">
        <v>7</v>
      </c>
      <c r="F162" s="8">
        <f>DATE(2008,1,1)-INDEX(交易編號檔!B:B,MATCH(A162,交易編號檔!C:C,0))</f>
        <v>2</v>
      </c>
      <c r="G162" s="5">
        <f>COUNTIF(交易編號檔!C:C,A162)</f>
        <v>1</v>
      </c>
      <c r="H162" s="10">
        <f>AVERAGEIF(交易編號檔!C:C,A162,交易編號檔!D:D)</f>
        <v>400</v>
      </c>
      <c r="I162" s="5">
        <f>MAX(INT((200-F162)/20)+1,0)</f>
        <v>10</v>
      </c>
      <c r="J162" s="5">
        <f>MIN(ROUND(G162/2,0),40)</f>
        <v>1</v>
      </c>
      <c r="K162" s="5">
        <f>MIN(ROUND(H162/160,0),50)</f>
        <v>3</v>
      </c>
      <c r="L162" s="5">
        <f>SUM(I162:K162)</f>
        <v>14</v>
      </c>
      <c r="M162" s="1">
        <f>RANK(L162,L:L,0)</f>
        <v>155</v>
      </c>
      <c r="R162" s="61"/>
      <c r="U162" s="5"/>
      <c r="V162" s="5"/>
      <c r="W162" s="5"/>
      <c r="Y162" s="63" t="str">
        <f t="shared" si="4"/>
        <v/>
      </c>
      <c r="Z162" s="61"/>
      <c r="AC162" s="5"/>
      <c r="AD162" s="5"/>
      <c r="AE162" s="5"/>
      <c r="AG162" s="63" t="str">
        <f t="shared" si="5"/>
        <v/>
      </c>
      <c r="AI162"/>
      <c r="AJ162"/>
      <c r="AK162"/>
    </row>
    <row r="163" spans="1:37">
      <c r="A163" s="5">
        <v>5437</v>
      </c>
      <c r="B163" s="5" t="s">
        <v>4</v>
      </c>
      <c r="C163" s="5">
        <v>33</v>
      </c>
      <c r="D163" s="5">
        <v>950</v>
      </c>
      <c r="E163" s="5" t="s">
        <v>10</v>
      </c>
      <c r="F163" s="8">
        <f>DATE(2008,1,1)-INDEX(交易編號檔!B:B,MATCH(A163,交易編號檔!C:C,0))</f>
        <v>44</v>
      </c>
      <c r="G163" s="5">
        <f>COUNTIF(交易編號檔!C:C,A163)</f>
        <v>3</v>
      </c>
      <c r="H163" s="10">
        <f>AVERAGEIF(交易編號檔!C:C,A163,交易編號檔!D:D)</f>
        <v>528.66666666666663</v>
      </c>
      <c r="I163" s="5">
        <f>MAX(INT((200-F163)/20)+1,0)</f>
        <v>8</v>
      </c>
      <c r="J163" s="5">
        <f>MIN(ROUND(G163/2,0),40)</f>
        <v>2</v>
      </c>
      <c r="K163" s="5">
        <f>MIN(ROUND(H163/160,0),50)</f>
        <v>3</v>
      </c>
      <c r="L163" s="5">
        <f>SUM(I163:K163)</f>
        <v>13</v>
      </c>
      <c r="M163" s="1">
        <f>RANK(L163,L:L,0)</f>
        <v>162</v>
      </c>
      <c r="Q163" s="5">
        <v>5437</v>
      </c>
      <c r="R163" s="61">
        <f>_xlfn.IFNA(DATE(2007,1,1)-INDEX(交易編號檔!G:G,MATCH($Q163,交易編號檔!H:H,0)),"")</f>
        <v>105</v>
      </c>
      <c r="S163" s="1">
        <f>COUNTIF(交易編號檔!H:H,$Q163)</f>
        <v>1</v>
      </c>
      <c r="T163" s="1">
        <f>AVERAGEIF(交易編號檔!H:H,A163,交易編號檔!I:I)</f>
        <v>400</v>
      </c>
      <c r="U163" s="5">
        <f>MAX(INT((100-R163)/10)+1,0)</f>
        <v>0</v>
      </c>
      <c r="V163" s="5">
        <f>MIN(ROUND(S163,0),40)</f>
        <v>1</v>
      </c>
      <c r="W163" s="5">
        <f>MIN(ROUND(T163/160,0),50)</f>
        <v>3</v>
      </c>
      <c r="X163" s="1">
        <f>SUM(U163:W163)</f>
        <v>4</v>
      </c>
      <c r="Y163" s="63">
        <f t="shared" si="4"/>
        <v>125</v>
      </c>
      <c r="Z163" s="61">
        <f>_xlfn.IFNA(DATE(2008,1,1)-INDEX(交易編號檔!M:M,MATCH($Q163,交易編號檔!N:N,0)),"")</f>
        <v>44</v>
      </c>
      <c r="AA163" s="1">
        <f>COUNTIF(交易編號檔!N:N,$Q163)</f>
        <v>2</v>
      </c>
      <c r="AB163" s="1">
        <f>AVERAGEIF(交易編號檔!N:N,A163,交易編號檔!O:O)</f>
        <v>593</v>
      </c>
      <c r="AC163" s="5">
        <f>MAX(INT((100-Z163)/10)+1,0)</f>
        <v>6</v>
      </c>
      <c r="AD163" s="5">
        <f>MIN(ROUND(AA163,0),40)</f>
        <v>2</v>
      </c>
      <c r="AE163" s="5">
        <f>MIN(ROUND(AB163/160,0),50)</f>
        <v>4</v>
      </c>
      <c r="AF163" s="1">
        <f>SUM(AC163:AE163)</f>
        <v>12</v>
      </c>
      <c r="AG163" s="63">
        <f t="shared" si="5"/>
        <v>119</v>
      </c>
      <c r="AI163"/>
      <c r="AJ163"/>
      <c r="AK163"/>
    </row>
    <row r="164" spans="1:37">
      <c r="A164" s="5">
        <v>7076</v>
      </c>
      <c r="B164" s="5" t="s">
        <v>6</v>
      </c>
      <c r="C164" s="5">
        <v>21</v>
      </c>
      <c r="D164" s="5">
        <v>514</v>
      </c>
      <c r="E164" s="5" t="s">
        <v>8</v>
      </c>
      <c r="F164" s="8">
        <f>DATE(2008,1,1)-INDEX(交易編號檔!B:B,MATCH(A164,交易編號檔!C:C,0))</f>
        <v>60</v>
      </c>
      <c r="G164" s="5">
        <f>COUNTIF(交易編號檔!C:C,A164)</f>
        <v>3</v>
      </c>
      <c r="H164" s="10">
        <f>AVERAGEIF(交易編號檔!C:C,A164,交易編號檔!D:D)</f>
        <v>419</v>
      </c>
      <c r="I164" s="5">
        <f>MAX(INT((200-F164)/20)+1,0)</f>
        <v>8</v>
      </c>
      <c r="J164" s="5">
        <f>MIN(ROUND(G164/2,0),40)</f>
        <v>2</v>
      </c>
      <c r="K164" s="5">
        <f>MIN(ROUND(H164/160,0),50)</f>
        <v>3</v>
      </c>
      <c r="L164" s="5">
        <f>SUM(I164:K164)</f>
        <v>13</v>
      </c>
      <c r="M164" s="1">
        <f>RANK(L164,L:L,0)</f>
        <v>162</v>
      </c>
      <c r="R164" s="61"/>
      <c r="U164" s="5"/>
      <c r="V164" s="5"/>
      <c r="W164" s="5"/>
      <c r="Y164" s="63" t="str">
        <f t="shared" si="4"/>
        <v/>
      </c>
      <c r="Z164" s="61"/>
      <c r="AC164" s="5"/>
      <c r="AD164" s="5"/>
      <c r="AE164" s="5"/>
      <c r="AG164" s="63" t="str">
        <f t="shared" si="5"/>
        <v/>
      </c>
      <c r="AI164"/>
      <c r="AJ164"/>
      <c r="AK164"/>
    </row>
    <row r="165" spans="1:37">
      <c r="A165" s="5">
        <v>7605</v>
      </c>
      <c r="B165" s="5" t="s">
        <v>6</v>
      </c>
      <c r="C165" s="5">
        <v>35</v>
      </c>
      <c r="D165" s="5">
        <v>421</v>
      </c>
      <c r="E165" s="5" t="s">
        <v>8</v>
      </c>
      <c r="F165" s="8">
        <f>DATE(2008,1,1)-INDEX(交易編號檔!B:B,MATCH(A165,交易編號檔!C:C,0))</f>
        <v>139</v>
      </c>
      <c r="G165" s="5">
        <f>COUNTIF(交易編號檔!C:C,A165)</f>
        <v>1</v>
      </c>
      <c r="H165" s="10">
        <f>AVERAGEIF(交易編號檔!C:C,A165,交易編號檔!D:D)</f>
        <v>1200</v>
      </c>
      <c r="I165" s="5">
        <f>MAX(INT((200-F165)/20)+1,0)</f>
        <v>4</v>
      </c>
      <c r="J165" s="5">
        <f>MIN(ROUND(G165/2,0),40)</f>
        <v>1</v>
      </c>
      <c r="K165" s="5">
        <f>MIN(ROUND(H165/160,0),50)</f>
        <v>8</v>
      </c>
      <c r="L165" s="5">
        <f>SUM(I165:K165)</f>
        <v>13</v>
      </c>
      <c r="M165" s="1">
        <f>RANK(L165,L:L,0)</f>
        <v>162</v>
      </c>
      <c r="R165" s="61"/>
      <c r="U165" s="5"/>
      <c r="V165" s="5"/>
      <c r="W165" s="5"/>
      <c r="Y165" s="63" t="str">
        <f t="shared" si="4"/>
        <v/>
      </c>
      <c r="Z165" s="61"/>
      <c r="AC165" s="5"/>
      <c r="AD165" s="5"/>
      <c r="AE165" s="5"/>
      <c r="AG165" s="63" t="str">
        <f t="shared" si="5"/>
        <v/>
      </c>
      <c r="AI165"/>
      <c r="AJ165"/>
      <c r="AK165"/>
    </row>
    <row r="166" spans="1:37">
      <c r="A166" s="5">
        <v>4854</v>
      </c>
      <c r="B166" s="5" t="s">
        <v>6</v>
      </c>
      <c r="C166" s="5">
        <v>50</v>
      </c>
      <c r="D166" s="5">
        <v>248</v>
      </c>
      <c r="E166" s="5" t="s">
        <v>5</v>
      </c>
      <c r="F166" s="8">
        <f>DATE(2008,1,1)-INDEX(交易編號檔!B:B,MATCH(A166,交易編號檔!C:C,0))</f>
        <v>165</v>
      </c>
      <c r="G166" s="5">
        <f>COUNTIF(交易編號檔!C:C,A166)</f>
        <v>4</v>
      </c>
      <c r="H166" s="10">
        <f>AVERAGEIF(交易編號檔!C:C,A166,交易編號檔!D:D)</f>
        <v>1268.75</v>
      </c>
      <c r="I166" s="5">
        <f>MAX(INT((200-F166)/20)+1,0)</f>
        <v>2</v>
      </c>
      <c r="J166" s="5">
        <f>MIN(ROUND(G166/2,0),40)</f>
        <v>2</v>
      </c>
      <c r="K166" s="5">
        <f>MIN(ROUND(H166/160,0),50)</f>
        <v>8</v>
      </c>
      <c r="L166" s="5">
        <f>SUM(I166:K166)</f>
        <v>12</v>
      </c>
      <c r="M166" s="1">
        <f>RANK(L166,L:L,0)</f>
        <v>165</v>
      </c>
      <c r="Q166" s="5">
        <v>4854</v>
      </c>
      <c r="R166" s="61">
        <f>_xlfn.IFNA(DATE(2007,1,1)-INDEX(交易編號檔!G:G,MATCH($Q166,交易編號檔!H:H,0)),"")</f>
        <v>109</v>
      </c>
      <c r="S166" s="1">
        <f>COUNTIF(交易編號檔!H:H,$Q166)</f>
        <v>1</v>
      </c>
      <c r="T166" s="1">
        <f>AVERAGEIF(交易編號檔!H:H,A166,交易編號檔!I:I)</f>
        <v>399</v>
      </c>
      <c r="U166" s="5">
        <f>MAX(INT((100-R166)/10)+1,0)</f>
        <v>0</v>
      </c>
      <c r="V166" s="5">
        <f>MIN(ROUND(S166,0),40)</f>
        <v>1</v>
      </c>
      <c r="W166" s="5">
        <f>MIN(ROUND(T166/160,0),50)</f>
        <v>2</v>
      </c>
      <c r="X166" s="1">
        <f>SUM(U166:W166)</f>
        <v>3</v>
      </c>
      <c r="Y166" s="63">
        <f t="shared" si="4"/>
        <v>134</v>
      </c>
      <c r="Z166" s="61">
        <f>_xlfn.IFNA(DATE(2008,1,1)-INDEX(交易編號檔!M:M,MATCH($Q166,交易編號檔!N:N,0)),"")</f>
        <v>165</v>
      </c>
      <c r="AA166" s="1">
        <f>COUNTIF(交易編號檔!N:N,$Q166)</f>
        <v>3</v>
      </c>
      <c r="AB166" s="1">
        <f>AVERAGEIF(交易編號檔!N:N,A166,交易編號檔!O:O)</f>
        <v>1558.6666666666667</v>
      </c>
      <c r="AC166" s="5">
        <f>MAX(INT((100-Z166)/10)+1,0)</f>
        <v>0</v>
      </c>
      <c r="AD166" s="5">
        <f>MIN(ROUND(AA166,0),40)</f>
        <v>3</v>
      </c>
      <c r="AE166" s="5">
        <f>MIN(ROUND(AB166/160,0),50)</f>
        <v>10</v>
      </c>
      <c r="AF166" s="1">
        <f>SUM(AC166:AE166)</f>
        <v>13</v>
      </c>
      <c r="AG166" s="63">
        <f t="shared" si="5"/>
        <v>114</v>
      </c>
      <c r="AI166"/>
      <c r="AJ166"/>
      <c r="AK166"/>
    </row>
    <row r="167" spans="1:37">
      <c r="A167" s="5">
        <v>6134</v>
      </c>
      <c r="B167" s="5" t="s">
        <v>4</v>
      </c>
      <c r="C167" s="5">
        <v>44</v>
      </c>
      <c r="D167" s="5">
        <v>350</v>
      </c>
      <c r="E167" s="5" t="s">
        <v>5</v>
      </c>
      <c r="F167" s="8">
        <f>DATE(2008,1,1)-INDEX(交易編號檔!B:B,MATCH(A167,交易編號檔!C:C,0))</f>
        <v>339</v>
      </c>
      <c r="G167" s="5">
        <f>COUNTIF(交易編號檔!C:C,A167)</f>
        <v>1</v>
      </c>
      <c r="H167" s="10">
        <f>AVERAGEIF(交易編號檔!C:C,A167,交易編號檔!D:D)</f>
        <v>1799</v>
      </c>
      <c r="I167" s="5">
        <f>MAX(INT((200-F167)/20)+1,0)</f>
        <v>0</v>
      </c>
      <c r="J167" s="5">
        <f>MIN(ROUND(G167/2,0),40)</f>
        <v>1</v>
      </c>
      <c r="K167" s="5">
        <f>MIN(ROUND(H167/160,0),50)</f>
        <v>11</v>
      </c>
      <c r="L167" s="5">
        <f>SUM(I167:K167)</f>
        <v>12</v>
      </c>
      <c r="M167" s="1">
        <f>RANK(L167,L:L,0)</f>
        <v>165</v>
      </c>
      <c r="R167" s="61"/>
      <c r="U167" s="5"/>
      <c r="V167" s="5"/>
      <c r="W167" s="5"/>
      <c r="Y167" s="63" t="str">
        <f t="shared" si="4"/>
        <v/>
      </c>
      <c r="Z167" s="61"/>
      <c r="AC167" s="5"/>
      <c r="AD167" s="5"/>
      <c r="AE167" s="5"/>
      <c r="AG167" s="63" t="str">
        <f t="shared" si="5"/>
        <v/>
      </c>
      <c r="AI167"/>
      <c r="AJ167"/>
      <c r="AK167"/>
    </row>
    <row r="168" spans="1:37">
      <c r="A168" s="5">
        <v>5690</v>
      </c>
      <c r="B168" s="5" t="s">
        <v>6</v>
      </c>
      <c r="C168" s="5">
        <v>26</v>
      </c>
      <c r="D168" s="5">
        <v>241</v>
      </c>
      <c r="E168" s="5" t="s">
        <v>5</v>
      </c>
      <c r="F168" s="8">
        <f>DATE(2008,1,1)-INDEX(交易編號檔!B:B,MATCH(A168,交易編號檔!C:C,0))</f>
        <v>371</v>
      </c>
      <c r="G168" s="5">
        <f>COUNTIF(交易編號檔!C:C,A168)</f>
        <v>2</v>
      </c>
      <c r="H168" s="10">
        <f>AVERAGEIF(交易編號檔!C:C,A168,交易編號檔!D:D)</f>
        <v>1715.5</v>
      </c>
      <c r="I168" s="5">
        <f>MAX(INT((200-F168)/20)+1,0)</f>
        <v>0</v>
      </c>
      <c r="J168" s="5">
        <f>MIN(ROUND(G168/2,0),40)</f>
        <v>1</v>
      </c>
      <c r="K168" s="5">
        <f>MIN(ROUND(H168/160,0),50)</f>
        <v>11</v>
      </c>
      <c r="L168" s="5">
        <f>SUM(I168:K168)</f>
        <v>12</v>
      </c>
      <c r="M168" s="1">
        <f>RANK(L168,L:L,0)</f>
        <v>165</v>
      </c>
      <c r="R168" s="61"/>
      <c r="U168" s="5"/>
      <c r="V168" s="5"/>
      <c r="W168" s="5"/>
      <c r="Y168" s="63" t="str">
        <f t="shared" si="4"/>
        <v/>
      </c>
      <c r="Z168" s="61"/>
      <c r="AC168" s="5"/>
      <c r="AD168" s="5"/>
      <c r="AE168" s="5"/>
      <c r="AG168" s="63" t="str">
        <f t="shared" si="5"/>
        <v/>
      </c>
      <c r="AI168"/>
      <c r="AJ168"/>
      <c r="AK168"/>
    </row>
    <row r="169" spans="1:37">
      <c r="A169" s="5">
        <v>7876</v>
      </c>
      <c r="B169" s="5" t="s">
        <v>4</v>
      </c>
      <c r="C169" s="5">
        <v>56</v>
      </c>
      <c r="D169" s="5">
        <v>302</v>
      </c>
      <c r="E169" s="5" t="s">
        <v>5</v>
      </c>
      <c r="F169" s="8">
        <f>DATE(2008,1,1)-INDEX(交易編號檔!B:B,MATCH(A169,交易編號檔!C:C,0))</f>
        <v>72</v>
      </c>
      <c r="G169" s="5">
        <f>COUNTIF(交易編號檔!C:C,A169)</f>
        <v>1</v>
      </c>
      <c r="H169" s="10">
        <f>AVERAGEIF(交易編號檔!C:C,A169,交易編號檔!D:D)</f>
        <v>599</v>
      </c>
      <c r="I169" s="5">
        <f>MAX(INT((200-F169)/20)+1,0)</f>
        <v>7</v>
      </c>
      <c r="J169" s="5">
        <f>MIN(ROUND(G169/2,0),40)</f>
        <v>1</v>
      </c>
      <c r="K169" s="5">
        <f>MIN(ROUND(H169/160,0),50)</f>
        <v>4</v>
      </c>
      <c r="L169" s="5">
        <f>SUM(I169:K169)</f>
        <v>12</v>
      </c>
      <c r="M169" s="1">
        <f>RANK(L169,L:L,0)</f>
        <v>165</v>
      </c>
      <c r="R169" s="61"/>
      <c r="U169" s="5"/>
      <c r="V169" s="5"/>
      <c r="W169" s="5"/>
      <c r="Y169" s="63" t="str">
        <f t="shared" si="4"/>
        <v/>
      </c>
      <c r="Z169" s="61"/>
      <c r="AC169" s="5"/>
      <c r="AD169" s="5"/>
      <c r="AE169" s="5"/>
      <c r="AG169" s="63" t="str">
        <f t="shared" si="5"/>
        <v/>
      </c>
      <c r="AI169"/>
      <c r="AJ169"/>
      <c r="AK169"/>
    </row>
    <row r="170" spans="1:37">
      <c r="A170" s="5">
        <v>4575</v>
      </c>
      <c r="B170" s="5" t="s">
        <v>4</v>
      </c>
      <c r="C170" s="5">
        <v>57</v>
      </c>
      <c r="D170" s="5">
        <v>402</v>
      </c>
      <c r="E170" s="5" t="s">
        <v>8</v>
      </c>
      <c r="F170" s="8">
        <f>DATE(2008,1,1)-INDEX(交易編號檔!B:B,MATCH(A170,交易編號檔!C:C,0))</f>
        <v>44</v>
      </c>
      <c r="G170" s="5">
        <f>COUNTIF(交易編號檔!C:C,A170)</f>
        <v>3</v>
      </c>
      <c r="H170" s="10">
        <f>AVERAGEIF(交易編號檔!C:C,A170,交易編號檔!D:D)</f>
        <v>275.66666666666669</v>
      </c>
      <c r="I170" s="5">
        <f>MAX(INT((200-F170)/20)+1,0)</f>
        <v>8</v>
      </c>
      <c r="J170" s="5">
        <f>MIN(ROUND(G170/2,0),40)</f>
        <v>2</v>
      </c>
      <c r="K170" s="5">
        <f>MIN(ROUND(H170/160,0),50)</f>
        <v>2</v>
      </c>
      <c r="L170" s="5">
        <f>SUM(I170:K170)</f>
        <v>12</v>
      </c>
      <c r="M170" s="1">
        <f>RANK(L170,L:L,0)</f>
        <v>165</v>
      </c>
      <c r="R170" s="61"/>
      <c r="U170" s="5"/>
      <c r="V170" s="5"/>
      <c r="W170" s="5"/>
      <c r="Y170" s="63" t="str">
        <f t="shared" si="4"/>
        <v/>
      </c>
      <c r="Z170" s="61"/>
      <c r="AC170" s="5"/>
      <c r="AD170" s="5"/>
      <c r="AE170" s="5"/>
      <c r="AG170" s="63" t="str">
        <f t="shared" si="5"/>
        <v/>
      </c>
      <c r="AI170"/>
      <c r="AJ170"/>
      <c r="AK170"/>
    </row>
    <row r="171" spans="1:37">
      <c r="A171" s="5">
        <v>8006</v>
      </c>
      <c r="B171" s="5" t="s">
        <v>6</v>
      </c>
      <c r="C171" s="5">
        <v>51</v>
      </c>
      <c r="D171" s="5">
        <v>423</v>
      </c>
      <c r="E171" s="5" t="s">
        <v>8</v>
      </c>
      <c r="F171" s="8">
        <f>DATE(2008,1,1)-INDEX(交易編號檔!B:B,MATCH(A171,交易編號檔!C:C,0))</f>
        <v>44</v>
      </c>
      <c r="G171" s="5">
        <f>COUNTIF(交易編號檔!C:C,A171)</f>
        <v>1</v>
      </c>
      <c r="H171" s="10">
        <f>AVERAGEIF(交易編號檔!C:C,A171,交易編號檔!D:D)</f>
        <v>400</v>
      </c>
      <c r="I171" s="5">
        <f>MAX(INT((200-F171)/20)+1,0)</f>
        <v>8</v>
      </c>
      <c r="J171" s="5">
        <f>MIN(ROUND(G171/2,0),40)</f>
        <v>1</v>
      </c>
      <c r="K171" s="5">
        <f>MIN(ROUND(H171/160,0),50)</f>
        <v>3</v>
      </c>
      <c r="L171" s="5">
        <f>SUM(I171:K171)</f>
        <v>12</v>
      </c>
      <c r="M171" s="1">
        <f>RANK(L171,L:L,0)</f>
        <v>165</v>
      </c>
      <c r="R171" s="61"/>
      <c r="U171" s="5"/>
      <c r="V171" s="5"/>
      <c r="W171" s="5"/>
      <c r="Y171" s="63" t="str">
        <f t="shared" si="4"/>
        <v/>
      </c>
      <c r="Z171" s="61"/>
      <c r="AC171" s="5"/>
      <c r="AD171" s="5"/>
      <c r="AE171" s="5"/>
      <c r="AG171" s="63" t="str">
        <f t="shared" si="5"/>
        <v/>
      </c>
      <c r="AI171"/>
      <c r="AJ171"/>
      <c r="AK171"/>
    </row>
    <row r="172" spans="1:37">
      <c r="A172" s="5">
        <v>7563</v>
      </c>
      <c r="B172" s="5" t="s">
        <v>4</v>
      </c>
      <c r="C172" s="5">
        <v>28</v>
      </c>
      <c r="D172" s="5">
        <v>403</v>
      </c>
      <c r="E172" s="5" t="s">
        <v>8</v>
      </c>
      <c r="F172" s="8">
        <f>DATE(2008,1,1)-INDEX(交易編號檔!B:B,MATCH(A172,交易編號檔!C:C,0))</f>
        <v>149</v>
      </c>
      <c r="G172" s="5">
        <f>COUNTIF(交易編號檔!C:C,A172)</f>
        <v>1</v>
      </c>
      <c r="H172" s="10">
        <f>AVERAGEIF(交易編號檔!C:C,A172,交易編號檔!D:D)</f>
        <v>1200</v>
      </c>
      <c r="I172" s="5">
        <f>MAX(INT((200-F172)/20)+1,0)</f>
        <v>3</v>
      </c>
      <c r="J172" s="5">
        <f>MIN(ROUND(G172/2,0),40)</f>
        <v>1</v>
      </c>
      <c r="K172" s="5">
        <f>MIN(ROUND(H172/160,0),50)</f>
        <v>8</v>
      </c>
      <c r="L172" s="5">
        <f>SUM(I172:K172)</f>
        <v>12</v>
      </c>
      <c r="M172" s="1">
        <f>RANK(L172,L:L,0)</f>
        <v>165</v>
      </c>
      <c r="R172" s="61"/>
      <c r="U172" s="5"/>
      <c r="V172" s="5"/>
      <c r="W172" s="5"/>
      <c r="Y172" s="63" t="str">
        <f t="shared" si="4"/>
        <v/>
      </c>
      <c r="Z172" s="61"/>
      <c r="AC172" s="5"/>
      <c r="AD172" s="5"/>
      <c r="AE172" s="5"/>
      <c r="AG172" s="63" t="str">
        <f t="shared" si="5"/>
        <v/>
      </c>
      <c r="AI172"/>
      <c r="AJ172"/>
      <c r="AK172"/>
    </row>
    <row r="173" spans="1:37">
      <c r="A173" s="5">
        <v>6813</v>
      </c>
      <c r="B173" s="5" t="s">
        <v>6</v>
      </c>
      <c r="C173" s="5">
        <v>29</v>
      </c>
      <c r="D173" s="5">
        <v>104</v>
      </c>
      <c r="E173" s="5" t="s">
        <v>5</v>
      </c>
      <c r="F173" s="8">
        <f>DATE(2008,1,1)-INDEX(交易編號檔!B:B,MATCH(A173,交易編號檔!C:C,0))</f>
        <v>186</v>
      </c>
      <c r="G173" s="5">
        <f>COUNTIF(交易編號檔!C:C,A173)</f>
        <v>2</v>
      </c>
      <c r="H173" s="10">
        <f>AVERAGEIF(交易編號檔!C:C,A173,交易編號檔!D:D)</f>
        <v>1445</v>
      </c>
      <c r="I173" s="5">
        <f>MAX(INT((200-F173)/20)+1,0)</f>
        <v>1</v>
      </c>
      <c r="J173" s="5">
        <f>MIN(ROUND(G173/2,0),40)</f>
        <v>1</v>
      </c>
      <c r="K173" s="5">
        <f>MIN(ROUND(H173/160,0),50)</f>
        <v>9</v>
      </c>
      <c r="L173" s="5">
        <f>SUM(I173:K173)</f>
        <v>11</v>
      </c>
      <c r="M173" s="1">
        <f>RANK(L173,L:L,0)</f>
        <v>172</v>
      </c>
      <c r="R173" s="61"/>
      <c r="U173" s="5"/>
      <c r="V173" s="5"/>
      <c r="W173" s="5"/>
      <c r="Y173" s="63" t="str">
        <f t="shared" si="4"/>
        <v/>
      </c>
      <c r="Z173" s="61"/>
      <c r="AC173" s="5"/>
      <c r="AD173" s="5"/>
      <c r="AE173" s="5"/>
      <c r="AG173" s="63" t="str">
        <f t="shared" si="5"/>
        <v/>
      </c>
      <c r="AI173"/>
      <c r="AJ173"/>
      <c r="AK173"/>
    </row>
    <row r="174" spans="1:37">
      <c r="A174" s="5">
        <v>6736</v>
      </c>
      <c r="B174" s="5" t="s">
        <v>6</v>
      </c>
      <c r="C174" s="5">
        <v>25</v>
      </c>
      <c r="D174" s="5">
        <v>600</v>
      </c>
      <c r="E174" s="5" t="s">
        <v>7</v>
      </c>
      <c r="F174" s="8">
        <f>DATE(2008,1,1)-INDEX(交易編號檔!B:B,MATCH(A174,交易編號檔!C:C,0))</f>
        <v>169</v>
      </c>
      <c r="G174" s="5">
        <f>COUNTIF(交易編號檔!C:C,A174)</f>
        <v>4</v>
      </c>
      <c r="H174" s="10">
        <f>AVERAGEIF(交易編號檔!C:C,A174,交易編號檔!D:D)</f>
        <v>1109.75</v>
      </c>
      <c r="I174" s="5">
        <f>MAX(INT((200-F174)/20)+1,0)</f>
        <v>2</v>
      </c>
      <c r="J174" s="5">
        <f>MIN(ROUND(G174/2,0),40)</f>
        <v>2</v>
      </c>
      <c r="K174" s="5">
        <f>MIN(ROUND(H174/160,0),50)</f>
        <v>7</v>
      </c>
      <c r="L174" s="5">
        <f>SUM(I174:K174)</f>
        <v>11</v>
      </c>
      <c r="M174" s="1">
        <f>RANK(L174,L:L,0)</f>
        <v>172</v>
      </c>
      <c r="R174" s="61"/>
      <c r="U174" s="5"/>
      <c r="V174" s="5"/>
      <c r="W174" s="5"/>
      <c r="Y174" s="63" t="str">
        <f t="shared" si="4"/>
        <v/>
      </c>
      <c r="Z174" s="61"/>
      <c r="AC174" s="5"/>
      <c r="AD174" s="5"/>
      <c r="AE174" s="5"/>
      <c r="AG174" s="63" t="str">
        <f t="shared" si="5"/>
        <v/>
      </c>
      <c r="AI174"/>
      <c r="AJ174"/>
      <c r="AK174"/>
    </row>
    <row r="175" spans="1:37">
      <c r="A175" s="5">
        <v>748</v>
      </c>
      <c r="B175" s="5" t="s">
        <v>6</v>
      </c>
      <c r="C175" s="5">
        <v>41</v>
      </c>
      <c r="D175" s="5">
        <v>310</v>
      </c>
      <c r="E175" s="5" t="s">
        <v>5</v>
      </c>
      <c r="F175" s="8">
        <f>DATE(2008,1,1)-INDEX(交易編號檔!B:B,MATCH(A175,交易編號檔!C:C,0))</f>
        <v>28</v>
      </c>
      <c r="G175" s="5">
        <f>COUNTIF(交易編號檔!C:C,A175)</f>
        <v>2</v>
      </c>
      <c r="H175" s="10">
        <f>AVERAGEIF(交易編號檔!C:C,A175,交易編號檔!D:D)</f>
        <v>87</v>
      </c>
      <c r="I175" s="5">
        <f>MAX(INT((200-F175)/20)+1,0)</f>
        <v>9</v>
      </c>
      <c r="J175" s="5">
        <f>MIN(ROUND(G175/2,0),40)</f>
        <v>1</v>
      </c>
      <c r="K175" s="5">
        <f>MIN(ROUND(H175/160,0),50)</f>
        <v>1</v>
      </c>
      <c r="L175" s="5">
        <f>SUM(I175:K175)</f>
        <v>11</v>
      </c>
      <c r="M175" s="1">
        <f>RANK(L175,L:L,0)</f>
        <v>172</v>
      </c>
      <c r="Q175" s="5">
        <v>748</v>
      </c>
      <c r="R175" s="61">
        <f>_xlfn.IFNA(DATE(2007,1,1)-INDEX(交易編號檔!G:G,MATCH($Q175,交易編號檔!H:H,0)),"")</f>
        <v>359</v>
      </c>
      <c r="S175" s="1">
        <f>COUNTIF(交易編號檔!H:H,$Q175)</f>
        <v>1</v>
      </c>
      <c r="T175" s="1">
        <f>AVERAGEIF(交易編號檔!H:H,A175,交易編號檔!I:I)</f>
        <v>79</v>
      </c>
      <c r="U175" s="5">
        <f>MAX(INT((100-R175)/10)+1,0)</f>
        <v>0</v>
      </c>
      <c r="V175" s="5">
        <f>MIN(ROUND(S175,0),40)</f>
        <v>1</v>
      </c>
      <c r="W175" s="5">
        <f>MIN(ROUND(T175/160,0),50)</f>
        <v>0</v>
      </c>
      <c r="X175" s="1">
        <f>SUM(U175:W175)</f>
        <v>1</v>
      </c>
      <c r="Y175" s="63">
        <f t="shared" si="4"/>
        <v>137</v>
      </c>
      <c r="Z175" s="61">
        <f>_xlfn.IFNA(DATE(2008,1,1)-INDEX(交易編號檔!M:M,MATCH($Q175,交易編號檔!N:N,0)),"")</f>
        <v>28</v>
      </c>
      <c r="AA175" s="1">
        <f>COUNTIF(交易編號檔!N:N,$Q175)</f>
        <v>1</v>
      </c>
      <c r="AB175" s="1">
        <f>AVERAGEIF(交易編號檔!N:N,A175,交易編號檔!O:O)</f>
        <v>95</v>
      </c>
      <c r="AC175" s="5">
        <f>MAX(INT((100-Z175)/10)+1,0)</f>
        <v>8</v>
      </c>
      <c r="AD175" s="5">
        <f>MIN(ROUND(AA175,0),40)</f>
        <v>1</v>
      </c>
      <c r="AE175" s="5">
        <f>MIN(ROUND(AB175/160,0),50)</f>
        <v>1</v>
      </c>
      <c r="AF175" s="1">
        <f>SUM(AC175:AE175)</f>
        <v>10</v>
      </c>
      <c r="AG175" s="63">
        <f t="shared" si="5"/>
        <v>124</v>
      </c>
      <c r="AI175"/>
      <c r="AJ175"/>
      <c r="AK175"/>
    </row>
    <row r="176" spans="1:37">
      <c r="A176" s="5">
        <v>7343</v>
      </c>
      <c r="B176" s="5" t="s">
        <v>6</v>
      </c>
      <c r="C176" s="5">
        <v>45</v>
      </c>
      <c r="D176" s="5">
        <v>437</v>
      </c>
      <c r="E176" s="5" t="s">
        <v>8</v>
      </c>
      <c r="F176" s="8">
        <f>DATE(2008,1,1)-INDEX(交易編號檔!B:B,MATCH(A176,交易編號檔!C:C,0))</f>
        <v>171</v>
      </c>
      <c r="G176" s="5">
        <f>COUNTIF(交易編號檔!C:C,A176)</f>
        <v>1</v>
      </c>
      <c r="H176" s="10">
        <f>AVERAGEIF(交易編號檔!C:C,A176,交易編號檔!D:D)</f>
        <v>1200</v>
      </c>
      <c r="I176" s="5">
        <f>MAX(INT((200-F176)/20)+1,0)</f>
        <v>2</v>
      </c>
      <c r="J176" s="5">
        <f>MIN(ROUND(G176/2,0),40)</f>
        <v>1</v>
      </c>
      <c r="K176" s="5">
        <f>MIN(ROUND(H176/160,0),50)</f>
        <v>8</v>
      </c>
      <c r="L176" s="5">
        <f>SUM(I176:K176)</f>
        <v>11</v>
      </c>
      <c r="M176" s="1">
        <f>RANK(L176,L:L,0)</f>
        <v>172</v>
      </c>
      <c r="R176" s="61"/>
      <c r="U176" s="5"/>
      <c r="V176" s="5"/>
      <c r="W176" s="5"/>
      <c r="Y176" s="63" t="str">
        <f t="shared" si="4"/>
        <v/>
      </c>
      <c r="Z176" s="61"/>
      <c r="AC176" s="5"/>
      <c r="AD176" s="5"/>
      <c r="AE176" s="5"/>
      <c r="AG176" s="63" t="str">
        <f t="shared" si="5"/>
        <v/>
      </c>
      <c r="AI176"/>
      <c r="AJ176"/>
      <c r="AK176"/>
    </row>
    <row r="177" spans="1:37">
      <c r="A177" s="5">
        <v>7853</v>
      </c>
      <c r="B177" s="5" t="s">
        <v>4</v>
      </c>
      <c r="C177" s="5">
        <v>40</v>
      </c>
      <c r="D177" s="5">
        <v>106</v>
      </c>
      <c r="E177" s="5" t="s">
        <v>5</v>
      </c>
      <c r="F177" s="8">
        <f>DATE(2008,1,1)-INDEX(交易編號檔!B:B,MATCH(A177,交易編號檔!C:C,0))</f>
        <v>78</v>
      </c>
      <c r="G177" s="5">
        <f>COUNTIF(交易編號檔!C:C,A177)</f>
        <v>1</v>
      </c>
      <c r="H177" s="10">
        <f>AVERAGEIF(交易編號檔!C:C,A177,交易編號檔!D:D)</f>
        <v>400</v>
      </c>
      <c r="I177" s="5">
        <f>MAX(INT((200-F177)/20)+1,0)</f>
        <v>7</v>
      </c>
      <c r="J177" s="5">
        <f>MIN(ROUND(G177/2,0),40)</f>
        <v>1</v>
      </c>
      <c r="K177" s="5">
        <f>MIN(ROUND(H177/160,0),50)</f>
        <v>3</v>
      </c>
      <c r="L177" s="5">
        <f>SUM(I177:K177)</f>
        <v>11</v>
      </c>
      <c r="M177" s="1">
        <f>RANK(L177,L:L,0)</f>
        <v>172</v>
      </c>
      <c r="R177" s="61"/>
      <c r="U177" s="5"/>
      <c r="V177" s="5"/>
      <c r="W177" s="5"/>
      <c r="Y177" s="63" t="str">
        <f t="shared" si="4"/>
        <v/>
      </c>
      <c r="Z177" s="61"/>
      <c r="AC177" s="5"/>
      <c r="AD177" s="5"/>
      <c r="AE177" s="5"/>
      <c r="AG177" s="63" t="str">
        <f t="shared" si="5"/>
        <v/>
      </c>
      <c r="AI177"/>
      <c r="AJ177"/>
      <c r="AK177"/>
    </row>
    <row r="178" spans="1:37">
      <c r="A178" s="5">
        <v>2989</v>
      </c>
      <c r="B178" s="5" t="s">
        <v>4</v>
      </c>
      <c r="C178" s="5">
        <v>27</v>
      </c>
      <c r="D178" s="5">
        <v>710</v>
      </c>
      <c r="E178" s="5" t="s">
        <v>7</v>
      </c>
      <c r="F178" s="8">
        <f>DATE(2008,1,1)-INDEX(交易編號檔!B:B,MATCH(A178,交易編號檔!C:C,0))</f>
        <v>107</v>
      </c>
      <c r="G178" s="5">
        <f>COUNTIF(交易編號檔!C:C,A178)</f>
        <v>6</v>
      </c>
      <c r="H178" s="10">
        <f>AVERAGEIF(交易編號檔!C:C,A178,交易編號檔!D:D)</f>
        <v>398</v>
      </c>
      <c r="I178" s="5">
        <f>MAX(INT((200-F178)/20)+1,0)</f>
        <v>5</v>
      </c>
      <c r="J178" s="5">
        <f>MIN(ROUND(G178/2,0),40)</f>
        <v>3</v>
      </c>
      <c r="K178" s="5">
        <f>MIN(ROUND(H178/160,0),50)</f>
        <v>2</v>
      </c>
      <c r="L178" s="5">
        <f>SUM(I178:K178)</f>
        <v>10</v>
      </c>
      <c r="M178" s="1">
        <f>RANK(L178,L:L,0)</f>
        <v>177</v>
      </c>
      <c r="Q178" s="5">
        <v>2989</v>
      </c>
      <c r="R178" s="61">
        <f>_xlfn.IFNA(DATE(2007,1,1)-INDEX(交易編號檔!G:G,MATCH($Q178,交易編號檔!H:H,0)),"")</f>
        <v>80</v>
      </c>
      <c r="S178" s="1">
        <f>COUNTIF(交易編號檔!H:H,$Q178)</f>
        <v>4</v>
      </c>
      <c r="T178" s="1">
        <f>AVERAGEIF(交易編號檔!H:H,A178,交易編號檔!I:I)</f>
        <v>517</v>
      </c>
      <c r="U178" s="5">
        <f>MAX(INT((100-R178)/10)+1,0)</f>
        <v>3</v>
      </c>
      <c r="V178" s="5">
        <f>MIN(ROUND(S178,0),40)</f>
        <v>4</v>
      </c>
      <c r="W178" s="5">
        <f>MIN(ROUND(T178/160,0),50)</f>
        <v>3</v>
      </c>
      <c r="X178" s="1">
        <f>SUM(U178:W178)</f>
        <v>10</v>
      </c>
      <c r="Y178" s="63">
        <f t="shared" si="4"/>
        <v>100</v>
      </c>
      <c r="Z178" s="61">
        <f>_xlfn.IFNA(DATE(2008,1,1)-INDEX(交易編號檔!M:M,MATCH($Q178,交易編號檔!N:N,0)),"")</f>
        <v>107</v>
      </c>
      <c r="AA178" s="1">
        <f>COUNTIF(交易編號檔!N:N,$Q178)</f>
        <v>2</v>
      </c>
      <c r="AB178" s="1">
        <f>AVERAGEIF(交易編號檔!N:N,A178,交易編號檔!O:O)</f>
        <v>160</v>
      </c>
      <c r="AC178" s="5">
        <f>MAX(INT((100-Z178)/10)+1,0)</f>
        <v>0</v>
      </c>
      <c r="AD178" s="5">
        <f>MIN(ROUND(AA178,0),40)</f>
        <v>2</v>
      </c>
      <c r="AE178" s="5">
        <f>MIN(ROUND(AB178/160,0),50)</f>
        <v>1</v>
      </c>
      <c r="AF178" s="1">
        <f>SUM(AC178:AE178)</f>
        <v>3</v>
      </c>
      <c r="AG178" s="63">
        <f t="shared" si="5"/>
        <v>135</v>
      </c>
      <c r="AI178"/>
      <c r="AJ178"/>
      <c r="AK178"/>
    </row>
    <row r="179" spans="1:37">
      <c r="A179" s="5">
        <v>1041</v>
      </c>
      <c r="B179" s="5" t="s">
        <v>4</v>
      </c>
      <c r="C179" s="5">
        <v>31</v>
      </c>
      <c r="D179" s="5">
        <v>811</v>
      </c>
      <c r="E179" s="5" t="s">
        <v>7</v>
      </c>
      <c r="F179" s="8">
        <f>DATE(2008,1,1)-INDEX(交易編號檔!B:B,MATCH(A179,交易編號檔!C:C,0))</f>
        <v>256</v>
      </c>
      <c r="G179" s="5">
        <f>COUNTIF(交易編號檔!C:C,A179)</f>
        <v>4</v>
      </c>
      <c r="H179" s="10">
        <f>AVERAGEIF(交易編號檔!C:C,A179,交易編號檔!D:D)</f>
        <v>1331.75</v>
      </c>
      <c r="I179" s="5">
        <f>MAX(INT((200-F179)/20)+1,0)</f>
        <v>0</v>
      </c>
      <c r="J179" s="5">
        <f>MIN(ROUND(G179/2,0),40)</f>
        <v>2</v>
      </c>
      <c r="K179" s="5">
        <f>MIN(ROUND(H179/160,0),50)</f>
        <v>8</v>
      </c>
      <c r="L179" s="5">
        <f>SUM(I179:K179)</f>
        <v>10</v>
      </c>
      <c r="M179" s="1">
        <f>RANK(L179,L:L,0)</f>
        <v>177</v>
      </c>
      <c r="Q179" s="5">
        <v>1041</v>
      </c>
      <c r="R179" s="61">
        <f>_xlfn.IFNA(DATE(2007,1,1)-INDEX(交易編號檔!G:G,MATCH($Q179,交易編號檔!H:H,0)),"")</f>
        <v>355</v>
      </c>
      <c r="S179" s="1">
        <f>COUNTIF(交易編號檔!H:H,$Q179)</f>
        <v>1</v>
      </c>
      <c r="T179" s="1">
        <f>AVERAGEIF(交易編號檔!H:H,A179,交易編號檔!I:I)</f>
        <v>490</v>
      </c>
      <c r="U179" s="5">
        <f>MAX(INT((100-R179)/10)+1,0)</f>
        <v>0</v>
      </c>
      <c r="V179" s="5">
        <f>MIN(ROUND(S179,0),40)</f>
        <v>1</v>
      </c>
      <c r="W179" s="5">
        <f>MIN(ROUND(T179/160,0),50)</f>
        <v>3</v>
      </c>
      <c r="X179" s="1">
        <f>SUM(U179:W179)</f>
        <v>4</v>
      </c>
      <c r="Y179" s="63">
        <f t="shared" si="4"/>
        <v>125</v>
      </c>
      <c r="Z179" s="61">
        <f>_xlfn.IFNA(DATE(2008,1,1)-INDEX(交易編號檔!M:M,MATCH($Q179,交易編號檔!N:N,0)),"")</f>
        <v>256</v>
      </c>
      <c r="AA179" s="1">
        <f>COUNTIF(交易編號檔!N:N,$Q179)</f>
        <v>3</v>
      </c>
      <c r="AB179" s="1">
        <f>AVERAGEIF(交易編號檔!N:N,A179,交易編號檔!O:O)</f>
        <v>1612.3333333333333</v>
      </c>
      <c r="AC179" s="5">
        <f>MAX(INT((100-Z179)/10)+1,0)</f>
        <v>0</v>
      </c>
      <c r="AD179" s="5">
        <f>MIN(ROUND(AA179,0),40)</f>
        <v>3</v>
      </c>
      <c r="AE179" s="5">
        <f>MIN(ROUND(AB179/160,0),50)</f>
        <v>10</v>
      </c>
      <c r="AF179" s="1">
        <f>SUM(AC179:AE179)</f>
        <v>13</v>
      </c>
      <c r="AG179" s="63">
        <f t="shared" si="5"/>
        <v>114</v>
      </c>
      <c r="AI179"/>
      <c r="AJ179"/>
      <c r="AK179"/>
    </row>
    <row r="180" spans="1:37">
      <c r="A180" s="5">
        <v>7778</v>
      </c>
      <c r="B180" s="5" t="s">
        <v>6</v>
      </c>
      <c r="C180" s="5">
        <v>36</v>
      </c>
      <c r="D180" s="5">
        <v>243</v>
      </c>
      <c r="E180" s="5" t="s">
        <v>5</v>
      </c>
      <c r="F180" s="8">
        <f>DATE(2008,1,1)-INDEX(交易編號檔!B:B,MATCH(A180,交易編號檔!C:C,0))</f>
        <v>99</v>
      </c>
      <c r="G180" s="5">
        <f>COUNTIF(交易編號檔!C:C,A180)</f>
        <v>1</v>
      </c>
      <c r="H180" s="10">
        <f>AVERAGEIF(交易編號檔!C:C,A180,交易編號檔!D:D)</f>
        <v>400</v>
      </c>
      <c r="I180" s="5">
        <f>MAX(INT((200-F180)/20)+1,0)</f>
        <v>6</v>
      </c>
      <c r="J180" s="5">
        <f>MIN(ROUND(G180/2,0),40)</f>
        <v>1</v>
      </c>
      <c r="K180" s="5">
        <f>MIN(ROUND(H180/160,0),50)</f>
        <v>3</v>
      </c>
      <c r="L180" s="5">
        <f>SUM(I180:K180)</f>
        <v>10</v>
      </c>
      <c r="M180" s="1">
        <f>RANK(L180,L:L,0)</f>
        <v>177</v>
      </c>
      <c r="R180" s="61"/>
      <c r="U180" s="5"/>
      <c r="V180" s="5"/>
      <c r="W180" s="5"/>
      <c r="Y180" s="63" t="str">
        <f t="shared" si="4"/>
        <v/>
      </c>
      <c r="Z180" s="61"/>
      <c r="AC180" s="5"/>
      <c r="AD180" s="5"/>
      <c r="AE180" s="5"/>
      <c r="AG180" s="63" t="str">
        <f t="shared" si="5"/>
        <v/>
      </c>
      <c r="AI180"/>
      <c r="AJ180"/>
      <c r="AK180"/>
    </row>
    <row r="181" spans="1:37">
      <c r="A181" s="5">
        <v>2036</v>
      </c>
      <c r="B181" s="5" t="s">
        <v>4</v>
      </c>
      <c r="C181" s="5">
        <v>30</v>
      </c>
      <c r="D181" s="5">
        <v>237</v>
      </c>
      <c r="E181" s="5" t="s">
        <v>5</v>
      </c>
      <c r="F181" s="8">
        <f>DATE(2008,1,1)-INDEX(交易編號檔!B:B,MATCH(A181,交易編號檔!C:C,0))</f>
        <v>327</v>
      </c>
      <c r="G181" s="5">
        <f>COUNTIF(交易編號檔!C:C,A181)</f>
        <v>4</v>
      </c>
      <c r="H181" s="10">
        <f>AVERAGEIF(交易編號檔!C:C,A181,交易編號檔!D:D)</f>
        <v>1082.25</v>
      </c>
      <c r="I181" s="5">
        <f>MAX(INT((200-F181)/20)+1,0)</f>
        <v>0</v>
      </c>
      <c r="J181" s="5">
        <f>MIN(ROUND(G181/2,0),40)</f>
        <v>2</v>
      </c>
      <c r="K181" s="5">
        <f>MIN(ROUND(H181/160,0),50)</f>
        <v>7</v>
      </c>
      <c r="L181" s="5">
        <f>SUM(I181:K181)</f>
        <v>9</v>
      </c>
      <c r="M181" s="1">
        <f>RANK(L181,L:L,0)</f>
        <v>180</v>
      </c>
      <c r="Q181" s="5">
        <v>2036</v>
      </c>
      <c r="R181" s="61">
        <f>_xlfn.IFNA(DATE(2007,1,1)-INDEX(交易編號檔!G:G,MATCH($Q181,交易編號檔!H:H,0)),"")</f>
        <v>45</v>
      </c>
      <c r="S181" s="1">
        <f>COUNTIF(交易編號檔!H:H,$Q181)</f>
        <v>3</v>
      </c>
      <c r="T181" s="1">
        <f>AVERAGEIF(交易編號檔!H:H,A181,交易編號檔!I:I)</f>
        <v>709.66666666666663</v>
      </c>
      <c r="U181" s="5">
        <f>MAX(INT((100-R181)/10)+1,0)</f>
        <v>6</v>
      </c>
      <c r="V181" s="5">
        <f>MIN(ROUND(S181,0),40)</f>
        <v>3</v>
      </c>
      <c r="W181" s="5">
        <f>MIN(ROUND(T181/160,0),50)</f>
        <v>4</v>
      </c>
      <c r="X181" s="1">
        <f>SUM(U181:W181)</f>
        <v>13</v>
      </c>
      <c r="Y181" s="63">
        <f t="shared" si="4"/>
        <v>92</v>
      </c>
      <c r="Z181" s="61">
        <f>_xlfn.IFNA(DATE(2008,1,1)-INDEX(交易編號檔!M:M,MATCH($Q181,交易編號檔!N:N,0)),"")</f>
        <v>327</v>
      </c>
      <c r="AA181" s="1">
        <f>COUNTIF(交易編號檔!N:N,$Q181)</f>
        <v>1</v>
      </c>
      <c r="AB181" s="1">
        <f>AVERAGEIF(交易編號檔!N:N,A181,交易編號檔!O:O)</f>
        <v>2200</v>
      </c>
      <c r="AC181" s="5">
        <f>MAX(INT((100-Z181)/10)+1,0)</f>
        <v>0</v>
      </c>
      <c r="AD181" s="5">
        <f>MIN(ROUND(AA181,0),40)</f>
        <v>1</v>
      </c>
      <c r="AE181" s="5">
        <f>MIN(ROUND(AB181/160,0),50)</f>
        <v>14</v>
      </c>
      <c r="AF181" s="1">
        <f>SUM(AC181:AE181)</f>
        <v>15</v>
      </c>
      <c r="AG181" s="63">
        <f t="shared" si="5"/>
        <v>107</v>
      </c>
      <c r="AI181"/>
      <c r="AJ181"/>
      <c r="AK181"/>
    </row>
    <row r="182" spans="1:37">
      <c r="A182" s="5">
        <v>7315</v>
      </c>
      <c r="B182" s="5" t="s">
        <v>4</v>
      </c>
      <c r="C182" s="5">
        <v>60</v>
      </c>
      <c r="D182" s="5">
        <v>406</v>
      </c>
      <c r="E182" s="5" t="s">
        <v>8</v>
      </c>
      <c r="F182" s="8">
        <f>DATE(2008,1,1)-INDEX(交易編號檔!B:B,MATCH(A182,交易編號檔!C:C,0))</f>
        <v>169</v>
      </c>
      <c r="G182" s="5">
        <f>COUNTIF(交易編號檔!C:C,A182)</f>
        <v>2</v>
      </c>
      <c r="H182" s="10">
        <f>AVERAGEIF(交易編號檔!C:C,A182,交易編號檔!D:D)</f>
        <v>909</v>
      </c>
      <c r="I182" s="5">
        <f>MAX(INT((200-F182)/20)+1,0)</f>
        <v>2</v>
      </c>
      <c r="J182" s="5">
        <f>MIN(ROUND(G182/2,0),40)</f>
        <v>1</v>
      </c>
      <c r="K182" s="5">
        <f>MIN(ROUND(H182/160,0),50)</f>
        <v>6</v>
      </c>
      <c r="L182" s="5">
        <f>SUM(I182:K182)</f>
        <v>9</v>
      </c>
      <c r="M182" s="1">
        <f>RANK(L182,L:L,0)</f>
        <v>180</v>
      </c>
      <c r="R182" s="61"/>
      <c r="U182" s="5"/>
      <c r="V182" s="5"/>
      <c r="W182" s="5"/>
      <c r="Y182" s="63" t="str">
        <f t="shared" si="4"/>
        <v/>
      </c>
      <c r="Z182" s="61"/>
      <c r="AC182" s="5"/>
      <c r="AD182" s="5"/>
      <c r="AE182" s="5"/>
      <c r="AG182" s="63" t="str">
        <f t="shared" si="5"/>
        <v/>
      </c>
      <c r="AI182"/>
      <c r="AJ182"/>
      <c r="AK182"/>
    </row>
    <row r="183" spans="1:37">
      <c r="A183" s="5">
        <v>7724</v>
      </c>
      <c r="B183" s="5" t="s">
        <v>4</v>
      </c>
      <c r="C183" s="5">
        <v>86</v>
      </c>
      <c r="D183" s="5">
        <v>234</v>
      </c>
      <c r="E183" s="5" t="s">
        <v>5</v>
      </c>
      <c r="F183" s="8">
        <f>DATE(2008,1,1)-INDEX(交易編號檔!B:B,MATCH(A183,交易編號檔!C:C,0))</f>
        <v>109</v>
      </c>
      <c r="G183" s="5">
        <f>COUNTIF(交易編號檔!C:C,A183)</f>
        <v>1</v>
      </c>
      <c r="H183" s="10">
        <f>AVERAGEIF(交易編號檔!C:C,A183,交易編號檔!D:D)</f>
        <v>400</v>
      </c>
      <c r="I183" s="5">
        <f>MAX(INT((200-F183)/20)+1,0)</f>
        <v>5</v>
      </c>
      <c r="J183" s="5">
        <f>MIN(ROUND(G183/2,0),40)</f>
        <v>1</v>
      </c>
      <c r="K183" s="5">
        <f>MIN(ROUND(H183/160,0),50)</f>
        <v>3</v>
      </c>
      <c r="L183" s="5">
        <f>SUM(I183:K183)</f>
        <v>9</v>
      </c>
      <c r="M183" s="1">
        <f>RANK(L183,L:L,0)</f>
        <v>180</v>
      </c>
      <c r="R183" s="61"/>
      <c r="U183" s="5"/>
      <c r="V183" s="5"/>
      <c r="W183" s="5"/>
      <c r="Y183" s="63" t="str">
        <f t="shared" si="4"/>
        <v/>
      </c>
      <c r="Z183" s="61"/>
      <c r="AC183" s="5"/>
      <c r="AD183" s="5"/>
      <c r="AE183" s="5"/>
      <c r="AG183" s="63" t="str">
        <f t="shared" si="5"/>
        <v/>
      </c>
      <c r="AI183"/>
      <c r="AJ183"/>
      <c r="AK183"/>
    </row>
    <row r="184" spans="1:37">
      <c r="A184" s="5">
        <v>3437</v>
      </c>
      <c r="B184" s="5" t="s">
        <v>6</v>
      </c>
      <c r="C184" s="5">
        <v>46</v>
      </c>
      <c r="D184" s="5">
        <v>300</v>
      </c>
      <c r="E184" s="5" t="s">
        <v>5</v>
      </c>
      <c r="F184" s="8">
        <f>DATE(2008,1,1)-INDEX(交易編號檔!B:B,MATCH(A184,交易編號檔!C:C,0))</f>
        <v>209</v>
      </c>
      <c r="G184" s="5">
        <f>COUNTIF(交易編號檔!C:C,A184)</f>
        <v>2</v>
      </c>
      <c r="H184" s="10">
        <f>AVERAGEIF(交易編號檔!C:C,A184,交易編號檔!D:D)</f>
        <v>1195</v>
      </c>
      <c r="I184" s="5">
        <f>MAX(INT((200-F184)/20)+1,0)</f>
        <v>0</v>
      </c>
      <c r="J184" s="5">
        <f>MIN(ROUND(G184/2,0),40)</f>
        <v>1</v>
      </c>
      <c r="K184" s="5">
        <f>MIN(ROUND(H184/160,0),50)</f>
        <v>7</v>
      </c>
      <c r="L184" s="5">
        <f>SUM(I184:K184)</f>
        <v>8</v>
      </c>
      <c r="M184" s="1">
        <f>RANK(L184,L:L,0)</f>
        <v>183</v>
      </c>
      <c r="Q184" s="5">
        <v>3437</v>
      </c>
      <c r="R184" s="61">
        <f>_xlfn.IFNA(DATE(2007,1,1)-INDEX(交易編號檔!G:G,MATCH($Q184,交易編號檔!H:H,0)),"")</f>
        <v>228</v>
      </c>
      <c r="S184" s="1">
        <f>COUNTIF(交易編號檔!H:H,$Q184)</f>
        <v>1</v>
      </c>
      <c r="T184" s="1">
        <f>AVERAGEIF(交易編號檔!H:H,A184,交易編號檔!I:I)</f>
        <v>400</v>
      </c>
      <c r="U184" s="5">
        <f>MAX(INT((100-R184)/10)+1,0)</f>
        <v>0</v>
      </c>
      <c r="V184" s="5">
        <f>MIN(ROUND(S184,0),40)</f>
        <v>1</v>
      </c>
      <c r="W184" s="5">
        <f>MIN(ROUND(T184/160,0),50)</f>
        <v>3</v>
      </c>
      <c r="X184" s="1">
        <f>SUM(U184:W184)</f>
        <v>4</v>
      </c>
      <c r="Y184" s="63">
        <f t="shared" si="4"/>
        <v>125</v>
      </c>
      <c r="Z184" s="61">
        <f>_xlfn.IFNA(DATE(2008,1,1)-INDEX(交易編號檔!M:M,MATCH($Q184,交易編號檔!N:N,0)),"")</f>
        <v>209</v>
      </c>
      <c r="AA184" s="1">
        <f>COUNTIF(交易編號檔!N:N,$Q184)</f>
        <v>1</v>
      </c>
      <c r="AB184" s="1">
        <f>AVERAGEIF(交易編號檔!N:N,A184,交易編號檔!O:O)</f>
        <v>1990</v>
      </c>
      <c r="AC184" s="5">
        <f>MAX(INT((100-Z184)/10)+1,0)</f>
        <v>0</v>
      </c>
      <c r="AD184" s="5">
        <f>MIN(ROUND(AA184,0),40)</f>
        <v>1</v>
      </c>
      <c r="AE184" s="5">
        <f>MIN(ROUND(AB184/160,0),50)</f>
        <v>12</v>
      </c>
      <c r="AF184" s="1">
        <f>SUM(AC184:AE184)</f>
        <v>13</v>
      </c>
      <c r="AG184" s="63">
        <f t="shared" si="5"/>
        <v>114</v>
      </c>
      <c r="AI184"/>
      <c r="AJ184"/>
      <c r="AK184"/>
    </row>
    <row r="185" spans="1:37">
      <c r="A185" s="5">
        <v>3508</v>
      </c>
      <c r="B185" s="5" t="s">
        <v>4</v>
      </c>
      <c r="C185" s="5">
        <v>39</v>
      </c>
      <c r="D185" s="5">
        <v>801</v>
      </c>
      <c r="E185" s="5" t="s">
        <v>7</v>
      </c>
      <c r="F185" s="8">
        <f>DATE(2008,1,1)-INDEX(交易編號檔!B:B,MATCH(A185,交易編號檔!C:C,0))</f>
        <v>162</v>
      </c>
      <c r="G185" s="5">
        <f>COUNTIF(交易編號檔!C:C,A185)</f>
        <v>6</v>
      </c>
      <c r="H185" s="10">
        <f>AVERAGEIF(交易編號檔!C:C,A185,交易編號檔!D:D)</f>
        <v>472.83333333333331</v>
      </c>
      <c r="I185" s="5">
        <f>MAX(INT((200-F185)/20)+1,0)</f>
        <v>2</v>
      </c>
      <c r="J185" s="5">
        <f>MIN(ROUND(G185/2,0),40)</f>
        <v>3</v>
      </c>
      <c r="K185" s="5">
        <f>MIN(ROUND(H185/160,0),50)</f>
        <v>3</v>
      </c>
      <c r="L185" s="5">
        <f>SUM(I185:K185)</f>
        <v>8</v>
      </c>
      <c r="M185" s="1">
        <f>RANK(L185,L:L,0)</f>
        <v>183</v>
      </c>
      <c r="Q185" s="5">
        <v>3508</v>
      </c>
      <c r="R185" s="61">
        <f>_xlfn.IFNA(DATE(2007,1,1)-INDEX(交易編號檔!G:G,MATCH($Q185,交易編號檔!H:H,0)),"")</f>
        <v>265</v>
      </c>
      <c r="S185" s="1">
        <f>COUNTIF(交易編號檔!H:H,$Q185)</f>
        <v>3</v>
      </c>
      <c r="T185" s="1">
        <f>AVERAGEIF(交易編號檔!H:H,A185,交易編號檔!I:I)</f>
        <v>346</v>
      </c>
      <c r="U185" s="5">
        <f>MAX(INT((100-R185)/10)+1,0)</f>
        <v>0</v>
      </c>
      <c r="V185" s="5">
        <f>MIN(ROUND(S185,0),40)</f>
        <v>3</v>
      </c>
      <c r="W185" s="5">
        <f>MIN(ROUND(T185/160,0),50)</f>
        <v>2</v>
      </c>
      <c r="X185" s="1">
        <f>SUM(U185:W185)</f>
        <v>5</v>
      </c>
      <c r="Y185" s="63">
        <f t="shared" si="4"/>
        <v>120</v>
      </c>
      <c r="Z185" s="61">
        <f>_xlfn.IFNA(DATE(2008,1,1)-INDEX(交易編號檔!M:M,MATCH($Q185,交易編號檔!N:N,0)),"")</f>
        <v>162</v>
      </c>
      <c r="AA185" s="1">
        <f>COUNTIF(交易編號檔!N:N,$Q185)</f>
        <v>3</v>
      </c>
      <c r="AB185" s="1">
        <f>AVERAGEIF(交易編號檔!N:N,A185,交易編號檔!O:O)</f>
        <v>599.66666666666663</v>
      </c>
      <c r="AC185" s="5">
        <f>MAX(INT((100-Z185)/10)+1,0)</f>
        <v>0</v>
      </c>
      <c r="AD185" s="5">
        <f>MIN(ROUND(AA185,0),40)</f>
        <v>3</v>
      </c>
      <c r="AE185" s="5">
        <f>MIN(ROUND(AB185/160,0),50)</f>
        <v>4</v>
      </c>
      <c r="AF185" s="1">
        <f>SUM(AC185:AE185)</f>
        <v>7</v>
      </c>
      <c r="AG185" s="63">
        <f t="shared" si="5"/>
        <v>130</v>
      </c>
      <c r="AI185"/>
      <c r="AJ185"/>
      <c r="AK185"/>
    </row>
    <row r="186" spans="1:37">
      <c r="A186" s="5">
        <v>5577</v>
      </c>
      <c r="B186" s="5" t="s">
        <v>4</v>
      </c>
      <c r="C186" s="5">
        <v>26</v>
      </c>
      <c r="D186" s="5">
        <v>402</v>
      </c>
      <c r="E186" s="5" t="s">
        <v>8</v>
      </c>
      <c r="F186" s="8">
        <f>DATE(2008,1,1)-INDEX(交易編號檔!B:B,MATCH(A186,交易編號檔!C:C,0))</f>
        <v>333</v>
      </c>
      <c r="G186" s="5">
        <f>COUNTIF(交易編號檔!C:C,A186)</f>
        <v>4</v>
      </c>
      <c r="H186" s="10">
        <f>AVERAGEIF(交易編號檔!C:C,A186,交易編號檔!D:D)</f>
        <v>874.25</v>
      </c>
      <c r="I186" s="5">
        <f>MAX(INT((200-F186)/20)+1,0)</f>
        <v>0</v>
      </c>
      <c r="J186" s="5">
        <f>MIN(ROUND(G186/2,0),40)</f>
        <v>2</v>
      </c>
      <c r="K186" s="5">
        <f>MIN(ROUND(H186/160,0),50)</f>
        <v>5</v>
      </c>
      <c r="L186" s="5">
        <f>SUM(I186:K186)</f>
        <v>7</v>
      </c>
      <c r="M186" s="1">
        <f>RANK(L186,L:L,0)</f>
        <v>185</v>
      </c>
      <c r="Q186" s="5">
        <v>5577</v>
      </c>
      <c r="R186" s="61">
        <f>_xlfn.IFNA(DATE(2007,1,1)-INDEX(交易編號檔!G:G,MATCH($Q186,交易編號檔!H:H,0)),"")</f>
        <v>77</v>
      </c>
      <c r="S186" s="1">
        <f>COUNTIF(交易編號檔!H:H,$Q186)</f>
        <v>1</v>
      </c>
      <c r="T186" s="1">
        <f>AVERAGEIF(交易編號檔!H:H,A186,交易編號檔!I:I)</f>
        <v>400</v>
      </c>
      <c r="U186" s="5">
        <f>MAX(INT((100-R186)/10)+1,0)</f>
        <v>3</v>
      </c>
      <c r="V186" s="5">
        <f>MIN(ROUND(S186,0),40)</f>
        <v>1</v>
      </c>
      <c r="W186" s="5">
        <f>MIN(ROUND(T186/160,0),50)</f>
        <v>3</v>
      </c>
      <c r="X186" s="1">
        <f>SUM(U186:W186)</f>
        <v>7</v>
      </c>
      <c r="Y186" s="63">
        <f t="shared" si="4"/>
        <v>113</v>
      </c>
      <c r="Z186" s="61">
        <f>_xlfn.IFNA(DATE(2008,1,1)-INDEX(交易編號檔!M:M,MATCH($Q186,交易編號檔!N:N,0)),"")</f>
        <v>333</v>
      </c>
      <c r="AA186" s="1">
        <f>COUNTIF(交易編號檔!N:N,$Q186)</f>
        <v>3</v>
      </c>
      <c r="AB186" s="1">
        <f>AVERAGEIF(交易編號檔!N:N,A186,交易編號檔!O:O)</f>
        <v>1032.3333333333333</v>
      </c>
      <c r="AC186" s="5">
        <f>MAX(INT((100-Z186)/10)+1,0)</f>
        <v>0</v>
      </c>
      <c r="AD186" s="5">
        <f>MIN(ROUND(AA186,0),40)</f>
        <v>3</v>
      </c>
      <c r="AE186" s="5">
        <f>MIN(ROUND(AB186/160,0),50)</f>
        <v>6</v>
      </c>
      <c r="AF186" s="1">
        <f>SUM(AC186:AE186)</f>
        <v>9</v>
      </c>
      <c r="AG186" s="63">
        <f t="shared" si="5"/>
        <v>125</v>
      </c>
      <c r="AI186"/>
      <c r="AJ186"/>
      <c r="AK186"/>
    </row>
    <row r="187" spans="1:37">
      <c r="A187" s="5">
        <v>1930</v>
      </c>
      <c r="B187" s="5" t="s">
        <v>4</v>
      </c>
      <c r="C187" s="5">
        <v>36</v>
      </c>
      <c r="D187" s="5">
        <v>542</v>
      </c>
      <c r="E187" s="5" t="s">
        <v>8</v>
      </c>
      <c r="F187" s="8">
        <f>DATE(2008,1,1)-INDEX(交易編號檔!B:B,MATCH(A187,交易編號檔!C:C,0))</f>
        <v>246</v>
      </c>
      <c r="G187" s="5">
        <f>COUNTIF(交易編號檔!C:C,A187)</f>
        <v>2</v>
      </c>
      <c r="H187" s="10">
        <f>AVERAGEIF(交易編號檔!C:C,A187,交易編號檔!D:D)</f>
        <v>1019</v>
      </c>
      <c r="I187" s="5">
        <f>MAX(INT((200-F187)/20)+1,0)</f>
        <v>0</v>
      </c>
      <c r="J187" s="5">
        <f>MIN(ROUND(G187/2,0),40)</f>
        <v>1</v>
      </c>
      <c r="K187" s="5">
        <f>MIN(ROUND(H187/160,0),50)</f>
        <v>6</v>
      </c>
      <c r="L187" s="5">
        <f>SUM(I187:K187)</f>
        <v>7</v>
      </c>
      <c r="M187" s="1">
        <f>RANK(L187,L:L,0)</f>
        <v>185</v>
      </c>
      <c r="Q187" s="5">
        <v>1930</v>
      </c>
      <c r="R187" s="61">
        <f>_xlfn.IFNA(DATE(2007,1,1)-INDEX(交易編號檔!G:G,MATCH($Q187,交易編號檔!H:H,0)),"")</f>
        <v>342</v>
      </c>
      <c r="S187" s="1">
        <f>COUNTIF(交易編號檔!H:H,$Q187)</f>
        <v>1</v>
      </c>
      <c r="T187" s="1">
        <f>AVERAGEIF(交易編號檔!H:H,A187,交易編號檔!I:I)</f>
        <v>1999</v>
      </c>
      <c r="U187" s="5">
        <f>MAX(INT((100-R187)/10)+1,0)</f>
        <v>0</v>
      </c>
      <c r="V187" s="5">
        <f>MIN(ROUND(S187,0),40)</f>
        <v>1</v>
      </c>
      <c r="W187" s="5">
        <f>MIN(ROUND(T187/160,0),50)</f>
        <v>12</v>
      </c>
      <c r="X187" s="1">
        <f>SUM(U187:W187)</f>
        <v>13</v>
      </c>
      <c r="Y187" s="63">
        <f t="shared" si="4"/>
        <v>92</v>
      </c>
      <c r="Z187" s="61">
        <f>_xlfn.IFNA(DATE(2008,1,1)-INDEX(交易編號檔!M:M,MATCH($Q187,交易編號檔!N:N,0)),"")</f>
        <v>246</v>
      </c>
      <c r="AA187" s="1">
        <f>COUNTIF(交易編號檔!N:N,$Q187)</f>
        <v>1</v>
      </c>
      <c r="AB187" s="1">
        <f>AVERAGEIF(交易編號檔!N:N,A187,交易編號檔!O:O)</f>
        <v>39</v>
      </c>
      <c r="AC187" s="5">
        <f>MAX(INT((100-Z187)/10)+1,0)</f>
        <v>0</v>
      </c>
      <c r="AD187" s="5">
        <f>MIN(ROUND(AA187,0),40)</f>
        <v>1</v>
      </c>
      <c r="AE187" s="5">
        <f>MIN(ROUND(AB187/160,0),50)</f>
        <v>0</v>
      </c>
      <c r="AF187" s="1">
        <f>SUM(AC187:AE187)</f>
        <v>1</v>
      </c>
      <c r="AG187" s="63">
        <f t="shared" si="5"/>
        <v>137</v>
      </c>
      <c r="AI187"/>
      <c r="AJ187"/>
      <c r="AK187"/>
    </row>
    <row r="188" spans="1:37">
      <c r="A188" s="5">
        <v>5051</v>
      </c>
      <c r="B188" s="5" t="s">
        <v>6</v>
      </c>
      <c r="C188" s="5">
        <v>35</v>
      </c>
      <c r="D188" s="5">
        <v>325</v>
      </c>
      <c r="E188" s="5" t="s">
        <v>5</v>
      </c>
      <c r="F188" s="8">
        <f>DATE(2008,1,1)-INDEX(交易編號檔!B:B,MATCH(A188,交易編號檔!C:C,0))</f>
        <v>171</v>
      </c>
      <c r="G188" s="5">
        <f>COUNTIF(交易編號檔!C:C,A188)</f>
        <v>2</v>
      </c>
      <c r="H188" s="10">
        <f>AVERAGEIF(交易編號檔!C:C,A188,交易編號檔!D:D)</f>
        <v>699.5</v>
      </c>
      <c r="I188" s="5">
        <f>MAX(INT((200-F188)/20)+1,0)</f>
        <v>2</v>
      </c>
      <c r="J188" s="5">
        <f>MIN(ROUND(G188/2,0),40)</f>
        <v>1</v>
      </c>
      <c r="K188" s="5">
        <f>MIN(ROUND(H188/160,0),50)</f>
        <v>4</v>
      </c>
      <c r="L188" s="5">
        <f>SUM(I188:K188)</f>
        <v>7</v>
      </c>
      <c r="M188" s="1">
        <f>RANK(L188,L:L,0)</f>
        <v>185</v>
      </c>
      <c r="Q188" s="5">
        <v>5051</v>
      </c>
      <c r="R188" s="61">
        <f>_xlfn.IFNA(DATE(2007,1,1)-INDEX(交易編號檔!G:G,MATCH($Q188,交易編號檔!H:H,0)),"")</f>
        <v>163</v>
      </c>
      <c r="S188" s="1">
        <f>COUNTIF(交易編號檔!H:H,$Q188)</f>
        <v>1</v>
      </c>
      <c r="T188" s="1">
        <f>AVERAGEIF(交易編號檔!H:H,A188,交易編號檔!I:I)</f>
        <v>400</v>
      </c>
      <c r="U188" s="5">
        <f>MAX(INT((100-R188)/10)+1,0)</f>
        <v>0</v>
      </c>
      <c r="V188" s="5">
        <f>MIN(ROUND(S188,0),40)</f>
        <v>1</v>
      </c>
      <c r="W188" s="5">
        <f>MIN(ROUND(T188/160,0),50)</f>
        <v>3</v>
      </c>
      <c r="X188" s="1">
        <f>SUM(U188:W188)</f>
        <v>4</v>
      </c>
      <c r="Y188" s="63">
        <f t="shared" si="4"/>
        <v>125</v>
      </c>
      <c r="Z188" s="61">
        <f>_xlfn.IFNA(DATE(2008,1,1)-INDEX(交易編號檔!M:M,MATCH($Q188,交易編號檔!N:N,0)),"")</f>
        <v>171</v>
      </c>
      <c r="AA188" s="1">
        <f>COUNTIF(交易編號檔!N:N,$Q188)</f>
        <v>1</v>
      </c>
      <c r="AB188" s="1">
        <f>AVERAGEIF(交易編號檔!N:N,A188,交易編號檔!O:O)</f>
        <v>999</v>
      </c>
      <c r="AC188" s="5">
        <f>MAX(INT((100-Z188)/10)+1,0)</f>
        <v>0</v>
      </c>
      <c r="AD188" s="5">
        <f>MIN(ROUND(AA188,0),40)</f>
        <v>1</v>
      </c>
      <c r="AE188" s="5">
        <f>MIN(ROUND(AB188/160,0),50)</f>
        <v>6</v>
      </c>
      <c r="AF188" s="1">
        <f>SUM(AC188:AE188)</f>
        <v>7</v>
      </c>
      <c r="AG188" s="63">
        <f t="shared" si="5"/>
        <v>130</v>
      </c>
      <c r="AI188"/>
      <c r="AJ188"/>
      <c r="AK188"/>
    </row>
    <row r="189" spans="1:37">
      <c r="A189" s="5">
        <v>4834</v>
      </c>
      <c r="B189" s="5" t="s">
        <v>4</v>
      </c>
      <c r="C189" s="5">
        <v>96</v>
      </c>
      <c r="D189" s="5">
        <v>702</v>
      </c>
      <c r="E189" s="5" t="s">
        <v>7</v>
      </c>
      <c r="F189" s="8">
        <f>DATE(2008,1,1)-INDEX(交易編號檔!B:B,MATCH(A189,交易編號檔!C:C,0))</f>
        <v>176</v>
      </c>
      <c r="G189" s="5">
        <f>COUNTIF(交易編號檔!C:C,A189)</f>
        <v>2</v>
      </c>
      <c r="H189" s="10">
        <f>AVERAGEIF(交易編號檔!C:C,A189,交易編號檔!D:D)</f>
        <v>600</v>
      </c>
      <c r="I189" s="5">
        <f>MAX(INT((200-F189)/20)+1,0)</f>
        <v>2</v>
      </c>
      <c r="J189" s="5">
        <f>MIN(ROUND(G189/2,0),40)</f>
        <v>1</v>
      </c>
      <c r="K189" s="5">
        <f>MIN(ROUND(H189/160,0),50)</f>
        <v>4</v>
      </c>
      <c r="L189" s="5">
        <f>SUM(I189:K189)</f>
        <v>7</v>
      </c>
      <c r="M189" s="1">
        <f>RANK(L189,L:L,0)</f>
        <v>185</v>
      </c>
      <c r="Q189" s="5">
        <v>4834</v>
      </c>
      <c r="R189" s="61">
        <f>_xlfn.IFNA(DATE(2007,1,1)-INDEX(交易編號檔!G:G,MATCH($Q189,交易編號檔!H:H,0)),"")</f>
        <v>180</v>
      </c>
      <c r="S189" s="1">
        <f>COUNTIF(交易編號檔!H:H,$Q189)</f>
        <v>1</v>
      </c>
      <c r="T189" s="1">
        <f>AVERAGEIF(交易編號檔!H:H,A189,交易編號檔!I:I)</f>
        <v>400</v>
      </c>
      <c r="U189" s="5">
        <f>MAX(INT((100-R189)/10)+1,0)</f>
        <v>0</v>
      </c>
      <c r="V189" s="5">
        <f>MIN(ROUND(S189,0),40)</f>
        <v>1</v>
      </c>
      <c r="W189" s="5">
        <f>MIN(ROUND(T189/160,0),50)</f>
        <v>3</v>
      </c>
      <c r="X189" s="1">
        <f>SUM(U189:W189)</f>
        <v>4</v>
      </c>
      <c r="Y189" s="63">
        <f t="shared" si="4"/>
        <v>125</v>
      </c>
      <c r="Z189" s="61">
        <f>_xlfn.IFNA(DATE(2008,1,1)-INDEX(交易編號檔!M:M,MATCH($Q189,交易編號檔!N:N,0)),"")</f>
        <v>176</v>
      </c>
      <c r="AA189" s="1">
        <f>COUNTIF(交易編號檔!N:N,$Q189)</f>
        <v>1</v>
      </c>
      <c r="AB189" s="1">
        <f>AVERAGEIF(交易編號檔!N:N,A189,交易編號檔!O:O)</f>
        <v>800</v>
      </c>
      <c r="AC189" s="5">
        <f>MAX(INT((100-Z189)/10)+1,0)</f>
        <v>0</v>
      </c>
      <c r="AD189" s="5">
        <f>MIN(ROUND(AA189,0),40)</f>
        <v>1</v>
      </c>
      <c r="AE189" s="5">
        <f>MIN(ROUND(AB189/160,0),50)</f>
        <v>5</v>
      </c>
      <c r="AF189" s="1">
        <f>SUM(AC189:AE189)</f>
        <v>6</v>
      </c>
      <c r="AG189" s="63">
        <f t="shared" si="5"/>
        <v>132</v>
      </c>
      <c r="AI189"/>
      <c r="AJ189"/>
      <c r="AK189"/>
    </row>
    <row r="190" spans="1:37">
      <c r="A190" s="5">
        <v>7582</v>
      </c>
      <c r="B190" s="5" t="s">
        <v>4</v>
      </c>
      <c r="C190" s="5">
        <v>81</v>
      </c>
      <c r="D190" s="5">
        <v>437</v>
      </c>
      <c r="E190" s="5" t="s">
        <v>8</v>
      </c>
      <c r="F190" s="8">
        <f>DATE(2008,1,1)-INDEX(交易編號檔!B:B,MATCH(A190,交易編號檔!C:C,0))</f>
        <v>144</v>
      </c>
      <c r="G190" s="5">
        <f>COUNTIF(交易編號檔!C:C,A190)</f>
        <v>1</v>
      </c>
      <c r="H190" s="10">
        <f>AVERAGEIF(交易編號檔!C:C,A190,交易編號檔!D:D)</f>
        <v>400</v>
      </c>
      <c r="I190" s="5">
        <f>MAX(INT((200-F190)/20)+1,0)</f>
        <v>3</v>
      </c>
      <c r="J190" s="5">
        <f>MIN(ROUND(G190/2,0),40)</f>
        <v>1</v>
      </c>
      <c r="K190" s="5">
        <f>MIN(ROUND(H190/160,0),50)</f>
        <v>3</v>
      </c>
      <c r="L190" s="5">
        <f>SUM(I190:K190)</f>
        <v>7</v>
      </c>
      <c r="M190" s="1">
        <f>RANK(L190,L:L,0)</f>
        <v>185</v>
      </c>
      <c r="R190" s="61"/>
      <c r="U190" s="5"/>
      <c r="V190" s="5"/>
      <c r="W190" s="5"/>
      <c r="Y190" s="63" t="str">
        <f t="shared" si="4"/>
        <v/>
      </c>
      <c r="Z190" s="61"/>
      <c r="AC190" s="5"/>
      <c r="AD190" s="5"/>
      <c r="AE190" s="5"/>
      <c r="AG190" s="63" t="str">
        <f t="shared" si="5"/>
        <v/>
      </c>
      <c r="AI190"/>
      <c r="AJ190"/>
      <c r="AK190"/>
    </row>
    <row r="191" spans="1:37">
      <c r="A191" s="5">
        <v>4876</v>
      </c>
      <c r="B191" s="5" t="s">
        <v>6</v>
      </c>
      <c r="C191" s="5">
        <v>31</v>
      </c>
      <c r="D191" s="5">
        <v>613</v>
      </c>
      <c r="E191" s="5" t="s">
        <v>7</v>
      </c>
      <c r="F191" s="8">
        <f>DATE(2008,1,1)-INDEX(交易編號檔!B:B,MATCH(A191,交易編號檔!C:C,0))</f>
        <v>172</v>
      </c>
      <c r="G191" s="5">
        <f>COUNTIF(交易編號檔!C:C,A191)</f>
        <v>4</v>
      </c>
      <c r="H191" s="10">
        <f>AVERAGEIF(交易編號檔!C:C,A191,交易編號檔!D:D)</f>
        <v>341.25</v>
      </c>
      <c r="I191" s="5">
        <f>MAX(INT((200-F191)/20)+1,0)</f>
        <v>2</v>
      </c>
      <c r="J191" s="5">
        <f>MIN(ROUND(G191/2,0),40)</f>
        <v>2</v>
      </c>
      <c r="K191" s="5">
        <f>MIN(ROUND(H191/160,0),50)</f>
        <v>2</v>
      </c>
      <c r="L191" s="5">
        <f>SUM(I191:K191)</f>
        <v>6</v>
      </c>
      <c r="M191" s="1">
        <f>RANK(L191,L:L,0)</f>
        <v>190</v>
      </c>
      <c r="Q191" s="5">
        <v>4876</v>
      </c>
      <c r="R191" s="61">
        <f>_xlfn.IFNA(DATE(2007,1,1)-INDEX(交易編號檔!G:G,MATCH($Q191,交易編號檔!H:H,0)),"")</f>
        <v>175</v>
      </c>
      <c r="S191" s="1">
        <f>COUNTIF(交易編號檔!H:H,$Q191)</f>
        <v>1</v>
      </c>
      <c r="T191" s="1">
        <f>AVERAGEIF(交易編號檔!H:H,A191,交易編號檔!I:I)</f>
        <v>699</v>
      </c>
      <c r="U191" s="5">
        <f>MAX(INT((100-R191)/10)+1,0)</f>
        <v>0</v>
      </c>
      <c r="V191" s="5">
        <f>MIN(ROUND(S191,0),40)</f>
        <v>1</v>
      </c>
      <c r="W191" s="5">
        <f>MIN(ROUND(T191/160,0),50)</f>
        <v>4</v>
      </c>
      <c r="X191" s="1">
        <f>SUM(U191:W191)</f>
        <v>5</v>
      </c>
      <c r="Y191" s="63">
        <f t="shared" si="4"/>
        <v>120</v>
      </c>
      <c r="Z191" s="61">
        <f>_xlfn.IFNA(DATE(2008,1,1)-INDEX(交易編號檔!M:M,MATCH($Q191,交易編號檔!N:N,0)),"")</f>
        <v>172</v>
      </c>
      <c r="AA191" s="1">
        <f>COUNTIF(交易編號檔!N:N,$Q191)</f>
        <v>3</v>
      </c>
      <c r="AB191" s="1">
        <f>AVERAGEIF(交易編號檔!N:N,A191,交易編號檔!O:O)</f>
        <v>222</v>
      </c>
      <c r="AC191" s="5">
        <f>MAX(INT((100-Z191)/10)+1,0)</f>
        <v>0</v>
      </c>
      <c r="AD191" s="5">
        <f>MIN(ROUND(AA191,0),40)</f>
        <v>3</v>
      </c>
      <c r="AE191" s="5">
        <f>MIN(ROUND(AB191/160,0),50)</f>
        <v>1</v>
      </c>
      <c r="AF191" s="1">
        <f>SUM(AC191:AE191)</f>
        <v>4</v>
      </c>
      <c r="AG191" s="63">
        <f t="shared" si="5"/>
        <v>133</v>
      </c>
      <c r="AI191"/>
      <c r="AJ191"/>
      <c r="AK191"/>
    </row>
    <row r="192" spans="1:37">
      <c r="A192" s="5">
        <v>7357</v>
      </c>
      <c r="B192" s="5" t="s">
        <v>4</v>
      </c>
      <c r="C192" s="5">
        <v>57</v>
      </c>
      <c r="D192" s="5">
        <v>427</v>
      </c>
      <c r="E192" s="5" t="s">
        <v>8</v>
      </c>
      <c r="F192" s="8">
        <f>DATE(2008,1,1)-INDEX(交易編號檔!B:B,MATCH(A192,交易編號檔!C:C,0))</f>
        <v>171</v>
      </c>
      <c r="G192" s="5">
        <f>COUNTIF(交易編號檔!C:C,A192)</f>
        <v>1</v>
      </c>
      <c r="H192" s="10">
        <f>AVERAGEIF(交易編號檔!C:C,A192,交易編號檔!D:D)</f>
        <v>452</v>
      </c>
      <c r="I192" s="5">
        <f>MAX(INT((200-F192)/20)+1,0)</f>
        <v>2</v>
      </c>
      <c r="J192" s="5">
        <f>MIN(ROUND(G192/2,0),40)</f>
        <v>1</v>
      </c>
      <c r="K192" s="5">
        <f>MIN(ROUND(H192/160,0),50)</f>
        <v>3</v>
      </c>
      <c r="L192" s="5">
        <f>SUM(I192:K192)</f>
        <v>6</v>
      </c>
      <c r="M192" s="1">
        <f>RANK(L192,L:L,0)</f>
        <v>190</v>
      </c>
      <c r="R192" s="61"/>
      <c r="U192" s="5"/>
      <c r="V192" s="5"/>
      <c r="W192" s="5"/>
      <c r="Y192" s="63" t="str">
        <f t="shared" si="4"/>
        <v/>
      </c>
      <c r="Z192" s="61"/>
      <c r="AC192" s="5"/>
      <c r="AD192" s="5"/>
      <c r="AE192" s="5"/>
      <c r="AG192" s="63" t="str">
        <f t="shared" si="5"/>
        <v/>
      </c>
      <c r="AI192"/>
      <c r="AJ192"/>
      <c r="AK192"/>
    </row>
    <row r="193" spans="1:37">
      <c r="A193" s="5">
        <v>7292</v>
      </c>
      <c r="B193" s="5" t="s">
        <v>6</v>
      </c>
      <c r="C193" s="5">
        <v>51</v>
      </c>
      <c r="D193" s="5">
        <v>946</v>
      </c>
      <c r="E193" s="5" t="s">
        <v>7</v>
      </c>
      <c r="F193" s="8">
        <f>DATE(2008,1,1)-INDEX(交易編號檔!B:B,MATCH(A193,交易編號檔!C:C,0))</f>
        <v>172</v>
      </c>
      <c r="G193" s="5">
        <f>COUNTIF(交易編號檔!C:C,A193)</f>
        <v>1</v>
      </c>
      <c r="H193" s="10">
        <f>AVERAGEIF(交易編號檔!C:C,A193,交易編號檔!D:D)</f>
        <v>400</v>
      </c>
      <c r="I193" s="5">
        <f>MAX(INT((200-F193)/20)+1,0)</f>
        <v>2</v>
      </c>
      <c r="J193" s="5">
        <f>MIN(ROUND(G193/2,0),40)</f>
        <v>1</v>
      </c>
      <c r="K193" s="5">
        <f>MIN(ROUND(H193/160,0),50)</f>
        <v>3</v>
      </c>
      <c r="L193" s="5">
        <f>SUM(I193:K193)</f>
        <v>6</v>
      </c>
      <c r="M193" s="1">
        <f>RANK(L193,L:L,0)</f>
        <v>190</v>
      </c>
      <c r="R193" s="61"/>
      <c r="U193" s="5"/>
      <c r="V193" s="5"/>
      <c r="W193" s="5"/>
      <c r="Y193" s="63" t="str">
        <f t="shared" si="4"/>
        <v/>
      </c>
      <c r="Z193" s="61"/>
      <c r="AC193" s="5"/>
      <c r="AD193" s="5"/>
      <c r="AE193" s="5"/>
      <c r="AG193" s="63" t="str">
        <f t="shared" si="5"/>
        <v/>
      </c>
      <c r="AI193"/>
      <c r="AJ193"/>
      <c r="AK193"/>
    </row>
    <row r="194" spans="1:37">
      <c r="A194" s="5">
        <v>7271</v>
      </c>
      <c r="B194" s="5" t="s">
        <v>6</v>
      </c>
      <c r="C194" s="5">
        <v>50</v>
      </c>
      <c r="D194" s="5">
        <v>825</v>
      </c>
      <c r="E194" s="5" t="s">
        <v>7</v>
      </c>
      <c r="F194" s="8">
        <f>DATE(2008,1,1)-INDEX(交易編號檔!B:B,MATCH(A194,交易編號檔!C:C,0))</f>
        <v>172</v>
      </c>
      <c r="G194" s="5">
        <f>COUNTIF(交易編號檔!C:C,A194)</f>
        <v>1</v>
      </c>
      <c r="H194" s="10">
        <f>AVERAGEIF(交易編號檔!C:C,A194,交易編號檔!D:D)</f>
        <v>400</v>
      </c>
      <c r="I194" s="5">
        <f>MAX(INT((200-F194)/20)+1,0)</f>
        <v>2</v>
      </c>
      <c r="J194" s="5">
        <f>MIN(ROUND(G194/2,0),40)</f>
        <v>1</v>
      </c>
      <c r="K194" s="5">
        <f>MIN(ROUND(H194/160,0),50)</f>
        <v>3</v>
      </c>
      <c r="L194" s="5">
        <f>SUM(I194:K194)</f>
        <v>6</v>
      </c>
      <c r="M194" s="1">
        <f>RANK(L194,L:L,0)</f>
        <v>190</v>
      </c>
      <c r="R194" s="61"/>
      <c r="U194" s="5"/>
      <c r="V194" s="5"/>
      <c r="W194" s="5"/>
      <c r="Y194" s="63" t="str">
        <f t="shared" si="4"/>
        <v/>
      </c>
      <c r="Z194" s="61"/>
      <c r="AC194" s="5"/>
      <c r="AD194" s="5"/>
      <c r="AE194" s="5"/>
      <c r="AG194" s="63" t="str">
        <f t="shared" si="5"/>
        <v/>
      </c>
      <c r="AI194"/>
      <c r="AJ194"/>
      <c r="AK194"/>
    </row>
    <row r="195" spans="1:37">
      <c r="A195" s="5">
        <v>5351</v>
      </c>
      <c r="B195" s="5" t="s">
        <v>6</v>
      </c>
      <c r="C195" s="5">
        <v>38</v>
      </c>
      <c r="D195" s="5">
        <v>326</v>
      </c>
      <c r="E195" s="5" t="s">
        <v>5</v>
      </c>
      <c r="F195" s="8">
        <f>DATE(2008,1,1)-INDEX(交易編號檔!B:B,MATCH(A195,交易編號檔!C:C,0))</f>
        <v>235</v>
      </c>
      <c r="G195" s="5">
        <f>COUNTIF(交易編號檔!C:C,A195)</f>
        <v>2</v>
      </c>
      <c r="H195" s="10">
        <f>AVERAGEIF(交易編號檔!C:C,A195,交易編號檔!D:D)</f>
        <v>657.5</v>
      </c>
      <c r="I195" s="5">
        <f>MAX(INT((200-F195)/20)+1,0)</f>
        <v>0</v>
      </c>
      <c r="J195" s="5">
        <f>MIN(ROUND(G195/2,0),40)</f>
        <v>1</v>
      </c>
      <c r="K195" s="5">
        <f>MIN(ROUND(H195/160,0),50)</f>
        <v>4</v>
      </c>
      <c r="L195" s="5">
        <f>SUM(I195:K195)</f>
        <v>5</v>
      </c>
      <c r="M195" s="1">
        <f>RANK(L195,L:L,0)</f>
        <v>194</v>
      </c>
      <c r="Q195" s="5">
        <v>5351</v>
      </c>
      <c r="R195" s="61">
        <f>_xlfn.IFNA(DATE(2007,1,1)-INDEX(交易編號檔!G:G,MATCH($Q195,交易編號檔!H:H,0)),"")</f>
        <v>118</v>
      </c>
      <c r="S195" s="1">
        <f>COUNTIF(交易編號檔!H:H,$Q195)</f>
        <v>1</v>
      </c>
      <c r="T195" s="1">
        <f>AVERAGEIF(交易編號檔!H:H,A195,交易編號檔!I:I)</f>
        <v>1015</v>
      </c>
      <c r="U195" s="5">
        <f>MAX(INT((100-R195)/10)+1,0)</f>
        <v>0</v>
      </c>
      <c r="V195" s="5">
        <f>MIN(ROUND(S195,0),40)</f>
        <v>1</v>
      </c>
      <c r="W195" s="5">
        <f>MIN(ROUND(T195/160,0),50)</f>
        <v>6</v>
      </c>
      <c r="X195" s="1">
        <f>SUM(U195:W195)</f>
        <v>7</v>
      </c>
      <c r="Y195" s="63">
        <f t="shared" ref="Y195" si="6">_xlfn.IFNA(RANK(X195,X:X,0),"")</f>
        <v>113</v>
      </c>
      <c r="Z195" s="61">
        <f>_xlfn.IFNA(DATE(2008,1,1)-INDEX(交易編號檔!M:M,MATCH($Q195,交易編號檔!N:N,0)),"")</f>
        <v>235</v>
      </c>
      <c r="AA195" s="1">
        <f>COUNTIF(交易編號檔!N:N,$Q195)</f>
        <v>1</v>
      </c>
      <c r="AB195" s="1">
        <f>AVERAGEIF(交易編號檔!N:N,A195,交易編號檔!O:O)</f>
        <v>300</v>
      </c>
      <c r="AC195" s="5">
        <f>MAX(INT((100-Z195)/10)+1,0)</f>
        <v>0</v>
      </c>
      <c r="AD195" s="5">
        <f>MIN(ROUND(AA195,0),40)</f>
        <v>1</v>
      </c>
      <c r="AE195" s="5">
        <f>MIN(ROUND(AB195/160,0),50)</f>
        <v>2</v>
      </c>
      <c r="AF195" s="1">
        <f>SUM(AC195:AE195)</f>
        <v>3</v>
      </c>
      <c r="AG195" s="63">
        <f t="shared" ref="AG195" si="7">_xlfn.IFNA(RANK(AF195,AF:AF,0),"")</f>
        <v>135</v>
      </c>
    </row>
    <row r="196" spans="1:37">
      <c r="A196" s="5">
        <v>7042</v>
      </c>
      <c r="B196" s="5" t="s">
        <v>6</v>
      </c>
      <c r="C196" s="5">
        <v>35</v>
      </c>
      <c r="D196" s="5">
        <v>220</v>
      </c>
      <c r="E196" s="5" t="s">
        <v>5</v>
      </c>
      <c r="F196" s="8">
        <f>DATE(2008,1,1)-INDEX(交易編號檔!B:B,MATCH(A196,交易編號檔!C:C,0))</f>
        <v>194</v>
      </c>
      <c r="G196" s="5">
        <f>COUNTIF(交易編號檔!C:C,A196)</f>
        <v>1</v>
      </c>
      <c r="H196" s="10">
        <f>AVERAGEIF(交易編號檔!C:C,A196,交易編號檔!D:D)</f>
        <v>400</v>
      </c>
      <c r="I196" s="5">
        <f>MAX(INT((200-F196)/20)+1,0)</f>
        <v>1</v>
      </c>
      <c r="J196" s="5">
        <f>MIN(ROUND(G196/2,0),40)</f>
        <v>1</v>
      </c>
      <c r="K196" s="5">
        <f>MIN(ROUND(H196/160,0),50)</f>
        <v>3</v>
      </c>
      <c r="L196" s="5">
        <f>SUM(I196:K196)</f>
        <v>5</v>
      </c>
      <c r="M196" s="1">
        <f>RANK(L196,L:L,0)</f>
        <v>194</v>
      </c>
      <c r="R196" s="61"/>
      <c r="U196" s="5"/>
      <c r="V196" s="5"/>
      <c r="W196" s="5"/>
      <c r="Z196" s="61"/>
      <c r="AC196" s="5"/>
      <c r="AD196" s="5"/>
      <c r="AE196" s="5"/>
    </row>
    <row r="197" spans="1:37">
      <c r="A197" s="5">
        <v>6971</v>
      </c>
      <c r="B197" s="5" t="s">
        <v>4</v>
      </c>
      <c r="C197" s="5">
        <v>28</v>
      </c>
      <c r="D197" s="5">
        <v>235</v>
      </c>
      <c r="E197" s="5" t="s">
        <v>5</v>
      </c>
      <c r="F197" s="8">
        <f>DATE(2008,1,1)-INDEX(交易編號檔!B:B,MATCH(A197,交易編號檔!C:C,0))</f>
        <v>206</v>
      </c>
      <c r="G197" s="5">
        <f>COUNTIF(交易編號檔!C:C,A197)</f>
        <v>1</v>
      </c>
      <c r="H197" s="10">
        <f>AVERAGEIF(交易編號檔!C:C,A197,交易編號檔!D:D)</f>
        <v>400</v>
      </c>
      <c r="I197" s="5">
        <f>MAX(INT((200-F197)/20)+1,0)</f>
        <v>0</v>
      </c>
      <c r="J197" s="5">
        <f>MIN(ROUND(G197/2,0),40)</f>
        <v>1</v>
      </c>
      <c r="K197" s="5">
        <f>MIN(ROUND(H197/160,0),50)</f>
        <v>3</v>
      </c>
      <c r="L197" s="5">
        <f>SUM(I197:K197)</f>
        <v>4</v>
      </c>
      <c r="M197" s="1">
        <f>RANK(L197,L:L,0)</f>
        <v>196</v>
      </c>
      <c r="R197" s="61"/>
      <c r="U197" s="5"/>
      <c r="V197" s="5"/>
      <c r="W197" s="5"/>
      <c r="Z197" s="61"/>
      <c r="AC197" s="5"/>
      <c r="AD197" s="5"/>
      <c r="AE197" s="5"/>
    </row>
    <row r="198" spans="1:37">
      <c r="A198" s="5">
        <v>6922</v>
      </c>
      <c r="B198" s="5" t="s">
        <v>4</v>
      </c>
      <c r="C198" s="5">
        <v>59</v>
      </c>
      <c r="D198" s="5">
        <v>236</v>
      </c>
      <c r="E198" s="5" t="s">
        <v>5</v>
      </c>
      <c r="F198" s="8">
        <f>DATE(2008,1,1)-INDEX(交易編號檔!B:B,MATCH(A198,交易編號檔!C:C,0))</f>
        <v>215</v>
      </c>
      <c r="G198" s="5">
        <f>COUNTIF(交易編號檔!C:C,A198)</f>
        <v>1</v>
      </c>
      <c r="H198" s="10">
        <f>AVERAGEIF(交易編號檔!C:C,A198,交易編號檔!D:D)</f>
        <v>400</v>
      </c>
      <c r="I198" s="5">
        <f>MAX(INT((200-F198)/20)+1,0)</f>
        <v>0</v>
      </c>
      <c r="J198" s="5">
        <f>MIN(ROUND(G198/2,0),40)</f>
        <v>1</v>
      </c>
      <c r="K198" s="5">
        <f>MIN(ROUND(H198/160,0),50)</f>
        <v>3</v>
      </c>
      <c r="L198" s="5">
        <f>SUM(I198:K198)</f>
        <v>4</v>
      </c>
      <c r="M198" s="1">
        <f>RANK(L198,L:L,0)</f>
        <v>196</v>
      </c>
      <c r="R198" s="61"/>
      <c r="U198" s="5"/>
      <c r="V198" s="5"/>
      <c r="W198" s="5"/>
      <c r="Z198" s="61"/>
      <c r="AC198" s="5"/>
      <c r="AD198" s="5"/>
      <c r="AE198" s="5"/>
    </row>
    <row r="199" spans="1:37">
      <c r="A199" s="5">
        <v>6822</v>
      </c>
      <c r="B199" s="5" t="s">
        <v>4</v>
      </c>
      <c r="C199" s="5">
        <v>1</v>
      </c>
      <c r="D199" s="5">
        <v>114</v>
      </c>
      <c r="E199" s="5" t="s">
        <v>5</v>
      </c>
      <c r="F199" s="8">
        <f>DATE(2008,1,1)-INDEX(交易編號檔!B:B,MATCH(A199,交易編號檔!C:C,0))</f>
        <v>227</v>
      </c>
      <c r="G199" s="5">
        <f>COUNTIF(交易編號檔!C:C,A199)</f>
        <v>1</v>
      </c>
      <c r="H199" s="10">
        <f>AVERAGEIF(交易編號檔!C:C,A199,交易編號檔!D:D)</f>
        <v>400</v>
      </c>
      <c r="I199" s="5">
        <f>MAX(INT((200-F199)/20)+1,0)</f>
        <v>0</v>
      </c>
      <c r="J199" s="5">
        <f>MIN(ROUND(G199/2,0),40)</f>
        <v>1</v>
      </c>
      <c r="K199" s="5">
        <f>MIN(ROUND(H199/160,0),50)</f>
        <v>3</v>
      </c>
      <c r="L199" s="5">
        <f>SUM(I199:K199)</f>
        <v>4</v>
      </c>
      <c r="M199" s="1">
        <f>RANK(L199,L:L,0)</f>
        <v>196</v>
      </c>
      <c r="R199" s="61"/>
      <c r="U199" s="5"/>
      <c r="V199" s="5"/>
      <c r="W199" s="5"/>
      <c r="Z199" s="61"/>
      <c r="AC199" s="5"/>
      <c r="AD199" s="5"/>
      <c r="AE199" s="5"/>
    </row>
    <row r="200" spans="1:37">
      <c r="A200" s="5">
        <v>6587</v>
      </c>
      <c r="B200" s="5" t="s">
        <v>6</v>
      </c>
      <c r="C200" s="5">
        <v>47</v>
      </c>
      <c r="D200" s="5">
        <v>334</v>
      </c>
      <c r="E200" s="5" t="s">
        <v>5</v>
      </c>
      <c r="F200" s="5">
        <v>730</v>
      </c>
      <c r="G200" s="5">
        <v>0</v>
      </c>
      <c r="H200" s="10">
        <v>0</v>
      </c>
      <c r="I200" s="5">
        <f>MAX(INT((200-F200)/20)+1,0)</f>
        <v>0</v>
      </c>
      <c r="J200" s="5">
        <f>MIN(ROUND(G200/2,0),40)</f>
        <v>0</v>
      </c>
      <c r="K200" s="5">
        <f>MIN(ROUND(H200/160,0),50)</f>
        <v>0</v>
      </c>
      <c r="L200" s="5">
        <f>SUM(I200:K200)</f>
        <v>0</v>
      </c>
      <c r="M200" s="1">
        <f>RANK(L200,L:L,0)</f>
        <v>199</v>
      </c>
      <c r="R200" s="61"/>
      <c r="U200" s="5"/>
      <c r="V200" s="5"/>
      <c r="W200" s="5"/>
      <c r="Z200" s="61"/>
      <c r="AC200" s="5"/>
      <c r="AD200" s="5"/>
      <c r="AE200" s="5"/>
    </row>
    <row r="201" spans="1:37">
      <c r="A201" s="5">
        <v>7200</v>
      </c>
      <c r="B201" s="5" t="s">
        <v>4</v>
      </c>
      <c r="C201" s="5">
        <v>32</v>
      </c>
      <c r="D201" s="5">
        <v>600</v>
      </c>
      <c r="E201" s="5" t="s">
        <v>7</v>
      </c>
      <c r="F201" s="5">
        <v>730</v>
      </c>
      <c r="G201" s="5">
        <v>0</v>
      </c>
      <c r="H201" s="10">
        <v>0</v>
      </c>
      <c r="I201" s="5">
        <f>MAX(INT((200-F201)/20)+1,0)</f>
        <v>0</v>
      </c>
      <c r="J201" s="5">
        <f>MIN(ROUND(G201/2,0),40)</f>
        <v>0</v>
      </c>
      <c r="K201" s="5">
        <f>MIN(ROUND(H201/160,0),50)</f>
        <v>0</v>
      </c>
      <c r="L201" s="5">
        <f>SUM(I201:K201)</f>
        <v>0</v>
      </c>
      <c r="M201" s="1">
        <f>RANK(L201,L:L,0)</f>
        <v>199</v>
      </c>
      <c r="R201" s="61"/>
      <c r="U201" s="5"/>
      <c r="V201" s="5"/>
      <c r="W201" s="5"/>
      <c r="Z201" s="61"/>
      <c r="AC201" s="5"/>
      <c r="AD201" s="5"/>
      <c r="AE201" s="5"/>
    </row>
  </sheetData>
  <autoFilter ref="A1:AG201" xr:uid="{D329D990-ECF7-2A4D-9935-17FF23EC1B0A}"/>
  <sortState ref="A2:M204">
    <sortCondition descending="1" ref="L1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31"/>
  <sheetViews>
    <sheetView topLeftCell="A1093" workbookViewId="0">
      <selection activeCell="A1123" sqref="A1123"/>
    </sheetView>
  </sheetViews>
  <sheetFormatPr baseColWidth="10" defaultColWidth="8.83203125" defaultRowHeight="16"/>
  <cols>
    <col min="1" max="1" width="8.83203125" style="1"/>
    <col min="2" max="2" width="31.33203125" style="1" customWidth="1"/>
    <col min="3" max="3" width="14.1640625" style="1" customWidth="1"/>
    <col min="4" max="16384" width="8.83203125" style="1"/>
  </cols>
  <sheetData>
    <row r="1" spans="1:4" s="5" customFormat="1">
      <c r="A1" s="5" t="s">
        <v>18</v>
      </c>
      <c r="B1" s="5" t="s">
        <v>19</v>
      </c>
      <c r="C1" s="5" t="s">
        <v>20</v>
      </c>
      <c r="D1" s="5" t="s">
        <v>21</v>
      </c>
    </row>
    <row r="2" spans="1:4">
      <c r="A2" s="4">
        <v>2760</v>
      </c>
      <c r="B2" s="1" t="s">
        <v>22</v>
      </c>
      <c r="C2" s="1">
        <v>40301</v>
      </c>
      <c r="D2" s="1" t="s">
        <v>23</v>
      </c>
    </row>
    <row r="3" spans="1:4">
      <c r="A3" s="4">
        <v>2761</v>
      </c>
      <c r="B3" s="1" t="s">
        <v>24</v>
      </c>
      <c r="C3" s="1">
        <v>40301</v>
      </c>
      <c r="D3" s="1" t="s">
        <v>23</v>
      </c>
    </row>
    <row r="4" spans="1:4">
      <c r="A4" s="4">
        <v>2762</v>
      </c>
      <c r="B4" s="1" t="s">
        <v>25</v>
      </c>
      <c r="C4" s="1">
        <v>40301</v>
      </c>
      <c r="D4" s="1" t="s">
        <v>23</v>
      </c>
    </row>
    <row r="5" spans="1:4">
      <c r="A5" s="4">
        <v>2766</v>
      </c>
      <c r="B5" s="1" t="s">
        <v>26</v>
      </c>
      <c r="C5" s="1">
        <v>40302</v>
      </c>
      <c r="D5" s="1" t="s">
        <v>27</v>
      </c>
    </row>
    <row r="6" spans="1:4">
      <c r="A6" s="4">
        <v>2772</v>
      </c>
      <c r="B6" s="1" t="s">
        <v>28</v>
      </c>
      <c r="C6" s="1">
        <v>40302</v>
      </c>
      <c r="D6" s="1" t="s">
        <v>27</v>
      </c>
    </row>
    <row r="7" spans="1:4">
      <c r="A7" s="4">
        <v>2781</v>
      </c>
      <c r="B7" s="1" t="s">
        <v>29</v>
      </c>
      <c r="C7" s="1">
        <v>40301</v>
      </c>
      <c r="D7" s="1" t="s">
        <v>23</v>
      </c>
    </row>
    <row r="8" spans="1:4">
      <c r="A8" s="4">
        <v>2787</v>
      </c>
      <c r="B8" s="1" t="s">
        <v>30</v>
      </c>
      <c r="C8" s="1">
        <v>40302</v>
      </c>
      <c r="D8" s="1" t="s">
        <v>27</v>
      </c>
    </row>
    <row r="9" spans="1:4">
      <c r="A9" s="4">
        <v>2800</v>
      </c>
      <c r="B9" s="1" t="s">
        <v>31</v>
      </c>
      <c r="C9" s="1">
        <v>40302</v>
      </c>
      <c r="D9" s="1" t="s">
        <v>27</v>
      </c>
    </row>
    <row r="10" spans="1:4">
      <c r="A10" s="4">
        <v>2802</v>
      </c>
      <c r="B10" s="1" t="s">
        <v>32</v>
      </c>
      <c r="C10" s="1">
        <v>40301</v>
      </c>
      <c r="D10" s="1" t="s">
        <v>23</v>
      </c>
    </row>
    <row r="11" spans="1:4">
      <c r="A11" s="4">
        <v>2805</v>
      </c>
      <c r="B11" s="1" t="s">
        <v>33</v>
      </c>
      <c r="C11" s="1">
        <v>40302</v>
      </c>
      <c r="D11" s="1" t="s">
        <v>27</v>
      </c>
    </row>
    <row r="12" spans="1:4">
      <c r="A12" s="4">
        <v>2808</v>
      </c>
      <c r="B12" s="1" t="s">
        <v>34</v>
      </c>
      <c r="C12" s="1">
        <v>40302</v>
      </c>
      <c r="D12" s="1" t="s">
        <v>27</v>
      </c>
    </row>
    <row r="13" spans="1:4">
      <c r="A13" s="4">
        <v>2809</v>
      </c>
      <c r="B13" s="1" t="s">
        <v>35</v>
      </c>
      <c r="C13" s="1">
        <v>40302</v>
      </c>
      <c r="D13" s="1" t="s">
        <v>27</v>
      </c>
    </row>
    <row r="14" spans="1:4">
      <c r="A14" s="4">
        <v>2810</v>
      </c>
      <c r="B14" s="1" t="s">
        <v>36</v>
      </c>
      <c r="C14" s="1">
        <v>40301</v>
      </c>
      <c r="D14" s="1" t="s">
        <v>23</v>
      </c>
    </row>
    <row r="15" spans="1:4">
      <c r="A15" s="4">
        <v>2811</v>
      </c>
      <c r="B15" s="1" t="s">
        <v>37</v>
      </c>
      <c r="C15" s="1">
        <v>40302</v>
      </c>
      <c r="D15" s="1" t="s">
        <v>27</v>
      </c>
    </row>
    <row r="16" spans="1:4">
      <c r="A16" s="4">
        <v>2812</v>
      </c>
      <c r="B16" s="1" t="s">
        <v>38</v>
      </c>
      <c r="C16" s="1">
        <v>40302</v>
      </c>
      <c r="D16" s="1" t="s">
        <v>27</v>
      </c>
    </row>
    <row r="17" spans="1:4">
      <c r="A17" s="4">
        <v>2813</v>
      </c>
      <c r="B17" s="1" t="s">
        <v>39</v>
      </c>
      <c r="C17" s="1">
        <v>40302</v>
      </c>
      <c r="D17" s="1" t="s">
        <v>27</v>
      </c>
    </row>
    <row r="18" spans="1:4">
      <c r="A18" s="4">
        <v>2814</v>
      </c>
      <c r="B18" s="1" t="s">
        <v>40</v>
      </c>
      <c r="C18" s="1">
        <v>40302</v>
      </c>
      <c r="D18" s="1" t="s">
        <v>27</v>
      </c>
    </row>
    <row r="19" spans="1:4">
      <c r="A19" s="4">
        <v>2815</v>
      </c>
      <c r="B19" s="1" t="s">
        <v>41</v>
      </c>
      <c r="C19" s="1">
        <v>40302</v>
      </c>
      <c r="D19" s="1" t="s">
        <v>27</v>
      </c>
    </row>
    <row r="20" spans="1:4">
      <c r="A20" s="4">
        <v>2816</v>
      </c>
      <c r="B20" s="1" t="s">
        <v>42</v>
      </c>
      <c r="C20" s="1">
        <v>40302</v>
      </c>
      <c r="D20" s="1" t="s">
        <v>27</v>
      </c>
    </row>
    <row r="21" spans="1:4">
      <c r="A21" s="4">
        <v>2834</v>
      </c>
      <c r="B21" s="1" t="s">
        <v>43</v>
      </c>
      <c r="C21" s="1">
        <v>40301</v>
      </c>
      <c r="D21" s="1" t="s">
        <v>23</v>
      </c>
    </row>
    <row r="22" spans="1:4">
      <c r="A22" s="4">
        <v>2836</v>
      </c>
      <c r="B22" s="1" t="s">
        <v>44</v>
      </c>
      <c r="C22" s="1">
        <v>40302</v>
      </c>
      <c r="D22" s="1" t="s">
        <v>27</v>
      </c>
    </row>
    <row r="23" spans="1:4">
      <c r="A23" s="4">
        <v>2837</v>
      </c>
      <c r="B23" s="1" t="s">
        <v>45</v>
      </c>
      <c r="C23" s="1">
        <v>40302</v>
      </c>
      <c r="D23" s="1" t="s">
        <v>27</v>
      </c>
    </row>
    <row r="24" spans="1:4">
      <c r="A24" s="4">
        <v>2839</v>
      </c>
      <c r="B24" s="1" t="s">
        <v>46</v>
      </c>
      <c r="C24" s="1">
        <v>40301</v>
      </c>
      <c r="D24" s="1" t="s">
        <v>23</v>
      </c>
    </row>
    <row r="25" spans="1:4">
      <c r="A25" s="4">
        <v>2840</v>
      </c>
      <c r="B25" s="1" t="s">
        <v>47</v>
      </c>
      <c r="C25" s="1">
        <v>40301</v>
      </c>
      <c r="D25" s="1" t="s">
        <v>23</v>
      </c>
    </row>
    <row r="26" spans="1:4">
      <c r="A26" s="4">
        <v>2841</v>
      </c>
      <c r="B26" s="1" t="s">
        <v>48</v>
      </c>
      <c r="C26" s="1">
        <v>40301</v>
      </c>
      <c r="D26" s="1" t="s">
        <v>23</v>
      </c>
    </row>
    <row r="27" spans="1:4">
      <c r="A27" s="4">
        <v>2842</v>
      </c>
      <c r="B27" s="1" t="s">
        <v>49</v>
      </c>
      <c r="C27" s="1">
        <v>40301</v>
      </c>
      <c r="D27" s="1" t="s">
        <v>23</v>
      </c>
    </row>
    <row r="28" spans="1:4">
      <c r="A28" s="4">
        <v>2860</v>
      </c>
      <c r="B28" s="1" t="s">
        <v>50</v>
      </c>
      <c r="C28" s="1">
        <v>40302</v>
      </c>
      <c r="D28" s="1" t="s">
        <v>27</v>
      </c>
    </row>
    <row r="29" spans="1:4">
      <c r="A29" s="4">
        <v>2867</v>
      </c>
      <c r="B29" s="1" t="s">
        <v>51</v>
      </c>
      <c r="C29" s="1">
        <v>40301</v>
      </c>
      <c r="D29" s="1" t="s">
        <v>23</v>
      </c>
    </row>
    <row r="30" spans="1:4">
      <c r="A30" s="4">
        <v>2968</v>
      </c>
      <c r="B30" s="1" t="s">
        <v>52</v>
      </c>
      <c r="C30" s="1">
        <v>40202</v>
      </c>
      <c r="D30" s="1" t="s">
        <v>53</v>
      </c>
    </row>
    <row r="31" spans="1:4">
      <c r="A31" s="4">
        <v>2969</v>
      </c>
      <c r="B31" s="1" t="s">
        <v>52</v>
      </c>
      <c r="C31" s="1">
        <v>40202</v>
      </c>
      <c r="D31" s="1" t="s">
        <v>53</v>
      </c>
    </row>
    <row r="32" spans="1:4">
      <c r="A32" s="4">
        <v>3009</v>
      </c>
      <c r="B32" s="1" t="s">
        <v>54</v>
      </c>
      <c r="C32" s="1">
        <v>40202</v>
      </c>
      <c r="D32" s="1" t="s">
        <v>53</v>
      </c>
    </row>
    <row r="33" spans="1:4">
      <c r="A33" s="4">
        <v>3013</v>
      </c>
      <c r="B33" s="1" t="s">
        <v>55</v>
      </c>
      <c r="C33" s="1">
        <v>40202</v>
      </c>
      <c r="D33" s="1" t="s">
        <v>53</v>
      </c>
    </row>
    <row r="34" spans="1:4">
      <c r="A34" s="4">
        <v>3014</v>
      </c>
      <c r="B34" s="1" t="s">
        <v>56</v>
      </c>
      <c r="C34" s="1">
        <v>40202</v>
      </c>
      <c r="D34" s="1" t="s">
        <v>53</v>
      </c>
    </row>
    <row r="35" spans="1:4">
      <c r="A35" s="4">
        <v>16579</v>
      </c>
      <c r="B35" s="1" t="s">
        <v>57</v>
      </c>
      <c r="C35" s="1">
        <v>5220300</v>
      </c>
      <c r="D35" s="1" t="s">
        <v>58</v>
      </c>
    </row>
    <row r="36" spans="1:4">
      <c r="A36" s="4">
        <v>16672</v>
      </c>
      <c r="B36" s="1" t="s">
        <v>59</v>
      </c>
      <c r="C36" s="1">
        <v>5100200</v>
      </c>
      <c r="D36" s="1" t="s">
        <v>60</v>
      </c>
    </row>
    <row r="37" spans="1:4">
      <c r="A37" s="4">
        <v>16681</v>
      </c>
      <c r="B37" s="1" t="s">
        <v>61</v>
      </c>
      <c r="C37" s="1">
        <v>5100200</v>
      </c>
      <c r="D37" s="1" t="s">
        <v>60</v>
      </c>
    </row>
    <row r="38" spans="1:4">
      <c r="A38" s="4">
        <v>16689</v>
      </c>
      <c r="B38" s="1" t="s">
        <v>62</v>
      </c>
      <c r="C38" s="1">
        <v>5100200</v>
      </c>
      <c r="D38" s="1" t="s">
        <v>60</v>
      </c>
    </row>
    <row r="39" spans="1:4">
      <c r="A39" s="4">
        <v>16691</v>
      </c>
      <c r="B39" s="1" t="s">
        <v>63</v>
      </c>
      <c r="C39" s="1">
        <v>5100200</v>
      </c>
      <c r="D39" s="1" t="s">
        <v>60</v>
      </c>
    </row>
    <row r="40" spans="1:4">
      <c r="A40" s="4">
        <v>16692</v>
      </c>
      <c r="B40" s="1" t="s">
        <v>64</v>
      </c>
      <c r="C40" s="1">
        <v>5100200</v>
      </c>
      <c r="D40" s="1" t="s">
        <v>60</v>
      </c>
    </row>
    <row r="41" spans="1:4">
      <c r="A41" s="4">
        <v>16693</v>
      </c>
      <c r="B41" s="1" t="s">
        <v>65</v>
      </c>
      <c r="C41" s="1">
        <v>5100200</v>
      </c>
      <c r="D41" s="1" t="s">
        <v>60</v>
      </c>
    </row>
    <row r="42" spans="1:4">
      <c r="A42" s="4">
        <v>16694</v>
      </c>
      <c r="B42" s="1" t="s">
        <v>66</v>
      </c>
      <c r="C42" s="1">
        <v>5100200</v>
      </c>
      <c r="D42" s="1" t="s">
        <v>60</v>
      </c>
    </row>
    <row r="43" spans="1:4">
      <c r="A43" s="4">
        <v>16695</v>
      </c>
      <c r="B43" s="1" t="s">
        <v>67</v>
      </c>
      <c r="C43" s="1">
        <v>5100200</v>
      </c>
      <c r="D43" s="1" t="s">
        <v>60</v>
      </c>
    </row>
    <row r="44" spans="1:4">
      <c r="A44" s="4">
        <v>16697</v>
      </c>
      <c r="B44" s="1" t="s">
        <v>68</v>
      </c>
      <c r="C44" s="1">
        <v>5100200</v>
      </c>
      <c r="D44" s="1" t="s">
        <v>60</v>
      </c>
    </row>
    <row r="45" spans="1:4">
      <c r="A45" s="4">
        <v>16773</v>
      </c>
      <c r="B45" s="1" t="s">
        <v>69</v>
      </c>
      <c r="C45" s="1">
        <v>5100201</v>
      </c>
      <c r="D45" s="1" t="s">
        <v>70</v>
      </c>
    </row>
    <row r="46" spans="1:4">
      <c r="A46" s="4">
        <v>16775</v>
      </c>
      <c r="B46" s="1" t="s">
        <v>71</v>
      </c>
      <c r="C46" s="1">
        <v>5100201</v>
      </c>
      <c r="D46" s="1" t="s">
        <v>70</v>
      </c>
    </row>
    <row r="47" spans="1:4">
      <c r="A47" s="4">
        <v>16778</v>
      </c>
      <c r="B47" s="1" t="s">
        <v>72</v>
      </c>
      <c r="C47" s="1">
        <v>5100201</v>
      </c>
      <c r="D47" s="1" t="s">
        <v>70</v>
      </c>
    </row>
    <row r="48" spans="1:4">
      <c r="A48" s="4">
        <v>16779</v>
      </c>
      <c r="B48" s="1" t="s">
        <v>73</v>
      </c>
      <c r="C48" s="1">
        <v>5100201</v>
      </c>
      <c r="D48" s="1" t="s">
        <v>70</v>
      </c>
    </row>
    <row r="49" spans="1:4">
      <c r="A49" s="4">
        <v>16780</v>
      </c>
      <c r="B49" s="1" t="s">
        <v>74</v>
      </c>
      <c r="C49" s="1">
        <v>5100201</v>
      </c>
      <c r="D49" s="1" t="s">
        <v>70</v>
      </c>
    </row>
    <row r="50" spans="1:4">
      <c r="A50" s="4">
        <v>16781</v>
      </c>
      <c r="B50" s="1" t="s">
        <v>75</v>
      </c>
      <c r="C50" s="1">
        <v>5100201</v>
      </c>
      <c r="D50" s="1" t="s">
        <v>70</v>
      </c>
    </row>
    <row r="51" spans="1:4">
      <c r="A51" s="4">
        <v>16782</v>
      </c>
      <c r="B51" s="1" t="s">
        <v>76</v>
      </c>
      <c r="C51" s="1">
        <v>5100201</v>
      </c>
      <c r="D51" s="1" t="s">
        <v>70</v>
      </c>
    </row>
    <row r="52" spans="1:4">
      <c r="A52" s="4">
        <v>16783</v>
      </c>
      <c r="B52" s="1" t="s">
        <v>77</v>
      </c>
      <c r="C52" s="1">
        <v>5100201</v>
      </c>
      <c r="D52" s="1" t="s">
        <v>70</v>
      </c>
    </row>
    <row r="53" spans="1:4">
      <c r="A53" s="4">
        <v>16784</v>
      </c>
      <c r="B53" s="1" t="s">
        <v>78</v>
      </c>
      <c r="C53" s="1">
        <v>5100201</v>
      </c>
      <c r="D53" s="1" t="s">
        <v>70</v>
      </c>
    </row>
    <row r="54" spans="1:4">
      <c r="A54" s="4">
        <v>16785</v>
      </c>
      <c r="B54" s="1" t="s">
        <v>79</v>
      </c>
      <c r="C54" s="1">
        <v>5100201</v>
      </c>
      <c r="D54" s="1" t="s">
        <v>70</v>
      </c>
    </row>
    <row r="55" spans="1:4">
      <c r="A55" s="4">
        <v>16805</v>
      </c>
      <c r="B55" s="1" t="s">
        <v>80</v>
      </c>
      <c r="C55" s="1">
        <v>5100201</v>
      </c>
      <c r="D55" s="1" t="s">
        <v>70</v>
      </c>
    </row>
    <row r="56" spans="1:4">
      <c r="A56" s="4">
        <v>16806</v>
      </c>
      <c r="B56" s="1" t="s">
        <v>81</v>
      </c>
      <c r="C56" s="1">
        <v>5100201</v>
      </c>
      <c r="D56" s="1" t="s">
        <v>70</v>
      </c>
    </row>
    <row r="57" spans="1:4">
      <c r="A57" s="4">
        <v>16825</v>
      </c>
      <c r="B57" s="1" t="s">
        <v>82</v>
      </c>
      <c r="C57" s="1">
        <v>5220300</v>
      </c>
      <c r="D57" s="1" t="s">
        <v>58</v>
      </c>
    </row>
    <row r="58" spans="1:4">
      <c r="A58" s="4">
        <v>16826</v>
      </c>
      <c r="B58" s="1" t="s">
        <v>83</v>
      </c>
      <c r="C58" s="1">
        <v>5220300</v>
      </c>
      <c r="D58" s="1" t="s">
        <v>58</v>
      </c>
    </row>
    <row r="59" spans="1:4">
      <c r="A59" s="4">
        <v>16886</v>
      </c>
      <c r="B59" s="1" t="s">
        <v>84</v>
      </c>
      <c r="C59" s="1">
        <v>5170100</v>
      </c>
      <c r="D59" s="1" t="s">
        <v>85</v>
      </c>
    </row>
    <row r="60" spans="1:4">
      <c r="A60" s="4">
        <v>16944</v>
      </c>
      <c r="B60" s="1" t="s">
        <v>86</v>
      </c>
      <c r="C60" s="1">
        <v>5110201</v>
      </c>
      <c r="D60" s="1" t="s">
        <v>87</v>
      </c>
    </row>
    <row r="61" spans="1:4">
      <c r="A61" s="4">
        <v>16959</v>
      </c>
      <c r="B61" s="1" t="s">
        <v>88</v>
      </c>
      <c r="C61" s="1">
        <v>5110201</v>
      </c>
      <c r="D61" s="1" t="s">
        <v>87</v>
      </c>
    </row>
    <row r="62" spans="1:4">
      <c r="A62" s="4">
        <v>16960</v>
      </c>
      <c r="B62" s="1" t="s">
        <v>89</v>
      </c>
      <c r="C62" s="1">
        <v>5110201</v>
      </c>
      <c r="D62" s="1" t="s">
        <v>87</v>
      </c>
    </row>
    <row r="63" spans="1:4">
      <c r="A63" s="4">
        <v>17357</v>
      </c>
      <c r="B63" s="1" t="s">
        <v>90</v>
      </c>
      <c r="C63" s="1">
        <v>5110201</v>
      </c>
      <c r="D63" s="1" t="s">
        <v>87</v>
      </c>
    </row>
    <row r="64" spans="1:4">
      <c r="A64" s="4">
        <v>17358</v>
      </c>
      <c r="B64" s="1" t="s">
        <v>91</v>
      </c>
      <c r="C64" s="1">
        <v>5110201</v>
      </c>
      <c r="D64" s="1" t="s">
        <v>87</v>
      </c>
    </row>
    <row r="65" spans="1:4">
      <c r="A65" s="4">
        <v>17475</v>
      </c>
      <c r="B65" s="1" t="s">
        <v>92</v>
      </c>
      <c r="C65" s="1">
        <v>5110201</v>
      </c>
      <c r="D65" s="1" t="s">
        <v>87</v>
      </c>
    </row>
    <row r="66" spans="1:4">
      <c r="A66" s="4">
        <v>17559</v>
      </c>
      <c r="B66" s="1" t="s">
        <v>93</v>
      </c>
      <c r="C66" s="1">
        <v>5110202</v>
      </c>
      <c r="D66" s="1" t="s">
        <v>94</v>
      </c>
    </row>
    <row r="67" spans="1:4">
      <c r="A67" s="4">
        <v>17560</v>
      </c>
      <c r="B67" s="1" t="s">
        <v>95</v>
      </c>
      <c r="C67" s="1">
        <v>5110202</v>
      </c>
      <c r="D67" s="1" t="s">
        <v>94</v>
      </c>
    </row>
    <row r="68" spans="1:4">
      <c r="A68" s="4">
        <v>17610</v>
      </c>
      <c r="B68" s="1" t="s">
        <v>96</v>
      </c>
      <c r="C68" s="1">
        <v>5110202</v>
      </c>
      <c r="D68" s="1" t="s">
        <v>94</v>
      </c>
    </row>
    <row r="69" spans="1:4">
      <c r="A69" s="4">
        <v>17630</v>
      </c>
      <c r="B69" s="1" t="s">
        <v>97</v>
      </c>
      <c r="C69" s="1">
        <v>5110201</v>
      </c>
      <c r="D69" s="1" t="s">
        <v>87</v>
      </c>
    </row>
    <row r="70" spans="1:4">
      <c r="A70" s="4">
        <v>17652</v>
      </c>
      <c r="B70" s="1" t="s">
        <v>98</v>
      </c>
      <c r="C70" s="1">
        <v>5110202</v>
      </c>
      <c r="D70" s="1" t="s">
        <v>94</v>
      </c>
    </row>
    <row r="71" spans="1:4">
      <c r="A71" s="4">
        <v>26465</v>
      </c>
      <c r="B71" s="1" t="s">
        <v>99</v>
      </c>
      <c r="C71" s="1">
        <v>6010401</v>
      </c>
      <c r="D71" s="1" t="s">
        <v>99</v>
      </c>
    </row>
    <row r="72" spans="1:4">
      <c r="A72" s="4">
        <v>26466</v>
      </c>
      <c r="B72" s="1" t="s">
        <v>100</v>
      </c>
      <c r="C72" s="1">
        <v>6010401</v>
      </c>
      <c r="D72" s="1" t="s">
        <v>99</v>
      </c>
    </row>
    <row r="73" spans="1:4">
      <c r="A73" s="4">
        <v>26471</v>
      </c>
      <c r="B73" s="1" t="s">
        <v>101</v>
      </c>
      <c r="C73" s="1">
        <v>6010401</v>
      </c>
      <c r="D73" s="1" t="s">
        <v>99</v>
      </c>
    </row>
    <row r="74" spans="1:4">
      <c r="A74" s="4">
        <v>26952</v>
      </c>
      <c r="B74" s="1" t="s">
        <v>102</v>
      </c>
      <c r="C74" s="1">
        <v>5100201</v>
      </c>
      <c r="D74" s="1" t="s">
        <v>70</v>
      </c>
    </row>
    <row r="75" spans="1:4">
      <c r="A75" s="4">
        <v>26956</v>
      </c>
      <c r="B75" s="1" t="s">
        <v>103</v>
      </c>
      <c r="C75" s="1">
        <v>5100201</v>
      </c>
      <c r="D75" s="1" t="s">
        <v>70</v>
      </c>
    </row>
    <row r="76" spans="1:4">
      <c r="A76" s="4">
        <v>34645</v>
      </c>
      <c r="B76" s="1" t="s">
        <v>104</v>
      </c>
      <c r="C76" s="1">
        <v>5110202</v>
      </c>
      <c r="D76" s="1" t="s">
        <v>94</v>
      </c>
    </row>
    <row r="77" spans="1:4">
      <c r="A77" s="4">
        <v>34646</v>
      </c>
      <c r="B77" s="1" t="s">
        <v>105</v>
      </c>
      <c r="C77" s="1">
        <v>5110202</v>
      </c>
      <c r="D77" s="1" t="s">
        <v>94</v>
      </c>
    </row>
    <row r="78" spans="1:4">
      <c r="A78" s="4">
        <v>34647</v>
      </c>
      <c r="B78" s="1" t="s">
        <v>106</v>
      </c>
      <c r="C78" s="1">
        <v>5110202</v>
      </c>
      <c r="D78" s="1" t="s">
        <v>94</v>
      </c>
    </row>
    <row r="79" spans="1:4">
      <c r="A79" s="4">
        <v>34938</v>
      </c>
      <c r="B79" s="1" t="s">
        <v>107</v>
      </c>
      <c r="C79" s="1">
        <v>40202</v>
      </c>
      <c r="D79" s="1" t="s">
        <v>53</v>
      </c>
    </row>
    <row r="80" spans="1:4">
      <c r="A80" s="4">
        <v>35818</v>
      </c>
      <c r="B80" s="1" t="s">
        <v>108</v>
      </c>
      <c r="C80" s="1">
        <v>5170100</v>
      </c>
      <c r="D80" s="1" t="s">
        <v>85</v>
      </c>
    </row>
    <row r="81" spans="1:4">
      <c r="A81" s="4">
        <v>37420</v>
      </c>
      <c r="B81" s="1" t="s">
        <v>109</v>
      </c>
      <c r="C81" s="1">
        <v>40202</v>
      </c>
      <c r="D81" s="1" t="s">
        <v>53</v>
      </c>
    </row>
    <row r="82" spans="1:4">
      <c r="A82" s="4">
        <v>37422</v>
      </c>
      <c r="B82" s="1" t="s">
        <v>110</v>
      </c>
      <c r="C82" s="1">
        <v>40202</v>
      </c>
      <c r="D82" s="1" t="s">
        <v>53</v>
      </c>
    </row>
    <row r="83" spans="1:4">
      <c r="A83" s="4">
        <v>38679</v>
      </c>
      <c r="B83" s="1" t="s">
        <v>111</v>
      </c>
      <c r="C83" s="1">
        <v>5100200</v>
      </c>
      <c r="D83" s="1" t="s">
        <v>60</v>
      </c>
    </row>
    <row r="84" spans="1:4">
      <c r="A84" s="4">
        <v>38701</v>
      </c>
      <c r="B84" s="1" t="s">
        <v>112</v>
      </c>
      <c r="C84" s="1">
        <v>5100200</v>
      </c>
      <c r="D84" s="1" t="s">
        <v>60</v>
      </c>
    </row>
    <row r="85" spans="1:4">
      <c r="A85" s="4">
        <v>38706</v>
      </c>
      <c r="B85" s="1" t="s">
        <v>111</v>
      </c>
      <c r="C85" s="1">
        <v>5100200</v>
      </c>
      <c r="D85" s="1" t="s">
        <v>60</v>
      </c>
    </row>
    <row r="86" spans="1:4">
      <c r="A86" s="4">
        <v>38714</v>
      </c>
      <c r="B86" s="1" t="s">
        <v>113</v>
      </c>
      <c r="C86" s="1">
        <v>5100200</v>
      </c>
      <c r="D86" s="1" t="s">
        <v>60</v>
      </c>
    </row>
    <row r="87" spans="1:4">
      <c r="A87" s="4">
        <v>38715</v>
      </c>
      <c r="B87" s="1" t="s">
        <v>113</v>
      </c>
      <c r="C87" s="1">
        <v>5100200</v>
      </c>
      <c r="D87" s="1" t="s">
        <v>60</v>
      </c>
    </row>
    <row r="88" spans="1:4">
      <c r="A88" s="4">
        <v>39948</v>
      </c>
      <c r="B88" s="1" t="s">
        <v>114</v>
      </c>
      <c r="C88" s="1">
        <v>5110202</v>
      </c>
      <c r="D88" s="1" t="s">
        <v>94</v>
      </c>
    </row>
    <row r="89" spans="1:4">
      <c r="A89" s="4">
        <v>39949</v>
      </c>
      <c r="B89" s="1" t="s">
        <v>115</v>
      </c>
      <c r="C89" s="1">
        <v>5110202</v>
      </c>
      <c r="D89" s="1" t="s">
        <v>94</v>
      </c>
    </row>
    <row r="90" spans="1:4">
      <c r="A90" s="4">
        <v>40069</v>
      </c>
      <c r="B90" s="1" t="s">
        <v>116</v>
      </c>
      <c r="C90" s="1">
        <v>5090101</v>
      </c>
      <c r="D90" s="1" t="s">
        <v>117</v>
      </c>
    </row>
    <row r="91" spans="1:4">
      <c r="A91" s="4">
        <v>40071</v>
      </c>
      <c r="B91" s="1" t="s">
        <v>118</v>
      </c>
      <c r="C91" s="1">
        <v>5090101</v>
      </c>
      <c r="D91" s="1" t="s">
        <v>117</v>
      </c>
    </row>
    <row r="92" spans="1:4">
      <c r="A92" s="4">
        <v>40233</v>
      </c>
      <c r="B92" s="1" t="s">
        <v>119</v>
      </c>
      <c r="C92" s="1">
        <v>5110201</v>
      </c>
      <c r="D92" s="1" t="s">
        <v>87</v>
      </c>
    </row>
    <row r="93" spans="1:4">
      <c r="A93" s="4">
        <v>40234</v>
      </c>
      <c r="B93" s="1" t="s">
        <v>120</v>
      </c>
      <c r="C93" s="1">
        <v>5110201</v>
      </c>
      <c r="D93" s="1" t="s">
        <v>87</v>
      </c>
    </row>
    <row r="94" spans="1:4">
      <c r="A94" s="4">
        <v>40236</v>
      </c>
      <c r="B94" s="1" t="s">
        <v>121</v>
      </c>
      <c r="C94" s="1">
        <v>5110201</v>
      </c>
      <c r="D94" s="1" t="s">
        <v>87</v>
      </c>
    </row>
    <row r="95" spans="1:4">
      <c r="A95" s="4">
        <v>40237</v>
      </c>
      <c r="B95" s="1" t="s">
        <v>122</v>
      </c>
      <c r="C95" s="1">
        <v>5110201</v>
      </c>
      <c r="D95" s="1" t="s">
        <v>87</v>
      </c>
    </row>
    <row r="96" spans="1:4">
      <c r="A96" s="4">
        <v>40513</v>
      </c>
      <c r="B96" s="1" t="s">
        <v>123</v>
      </c>
      <c r="C96" s="1">
        <v>5100201</v>
      </c>
      <c r="D96" s="1" t="s">
        <v>70</v>
      </c>
    </row>
    <row r="97" spans="1:4">
      <c r="A97" s="4">
        <v>41244</v>
      </c>
      <c r="B97" s="1" t="s">
        <v>124</v>
      </c>
      <c r="C97" s="1">
        <v>5100201</v>
      </c>
      <c r="D97" s="1" t="s">
        <v>70</v>
      </c>
    </row>
    <row r="98" spans="1:4">
      <c r="A98" s="4">
        <v>41256</v>
      </c>
      <c r="B98" s="1" t="s">
        <v>125</v>
      </c>
      <c r="C98" s="1">
        <v>5100201</v>
      </c>
      <c r="D98" s="1" t="s">
        <v>70</v>
      </c>
    </row>
    <row r="99" spans="1:4">
      <c r="A99" s="4">
        <v>41263</v>
      </c>
      <c r="B99" s="1" t="s">
        <v>126</v>
      </c>
      <c r="C99" s="1">
        <v>5100200</v>
      </c>
      <c r="D99" s="1" t="s">
        <v>60</v>
      </c>
    </row>
    <row r="100" spans="1:4">
      <c r="A100" s="4">
        <v>41369</v>
      </c>
      <c r="B100" s="1" t="s">
        <v>127</v>
      </c>
      <c r="C100" s="1">
        <v>40202</v>
      </c>
      <c r="D100" s="1" t="s">
        <v>53</v>
      </c>
    </row>
    <row r="101" spans="1:4">
      <c r="A101" s="4">
        <v>41879</v>
      </c>
      <c r="B101" s="1" t="s">
        <v>126</v>
      </c>
      <c r="C101" s="1">
        <v>5100200</v>
      </c>
      <c r="D101" s="1" t="s">
        <v>60</v>
      </c>
    </row>
    <row r="102" spans="1:4">
      <c r="A102" s="4">
        <v>41880</v>
      </c>
      <c r="B102" s="1" t="s">
        <v>126</v>
      </c>
      <c r="C102" s="1">
        <v>5100200</v>
      </c>
      <c r="D102" s="1" t="s">
        <v>60</v>
      </c>
    </row>
    <row r="103" spans="1:4">
      <c r="A103" s="4">
        <v>42701</v>
      </c>
      <c r="B103" s="1" t="s">
        <v>128</v>
      </c>
      <c r="C103" s="1">
        <v>10809</v>
      </c>
      <c r="D103" s="1" t="s">
        <v>129</v>
      </c>
    </row>
    <row r="104" spans="1:4">
      <c r="A104" s="4">
        <v>43788</v>
      </c>
      <c r="B104" s="1" t="s">
        <v>130</v>
      </c>
      <c r="C104" s="1">
        <v>5100200</v>
      </c>
      <c r="D104" s="1" t="s">
        <v>60</v>
      </c>
    </row>
    <row r="105" spans="1:4">
      <c r="A105" s="4">
        <v>43943</v>
      </c>
      <c r="B105" s="1" t="s">
        <v>131</v>
      </c>
      <c r="C105" s="1">
        <v>5110202</v>
      </c>
      <c r="D105" s="1" t="s">
        <v>94</v>
      </c>
    </row>
    <row r="106" spans="1:4">
      <c r="A106" s="4">
        <v>43944</v>
      </c>
      <c r="B106" s="1" t="s">
        <v>132</v>
      </c>
      <c r="C106" s="1">
        <v>5110202</v>
      </c>
      <c r="D106" s="1" t="s">
        <v>94</v>
      </c>
    </row>
    <row r="107" spans="1:4">
      <c r="A107" s="4">
        <v>43945</v>
      </c>
      <c r="B107" s="1" t="s">
        <v>133</v>
      </c>
      <c r="C107" s="1">
        <v>5110202</v>
      </c>
      <c r="D107" s="1" t="s">
        <v>94</v>
      </c>
    </row>
    <row r="108" spans="1:4">
      <c r="A108" s="4">
        <v>44857</v>
      </c>
      <c r="B108" s="1" t="s">
        <v>134</v>
      </c>
      <c r="C108" s="1">
        <v>5220300</v>
      </c>
      <c r="D108" s="1" t="s">
        <v>58</v>
      </c>
    </row>
    <row r="109" spans="1:4">
      <c r="A109" s="4">
        <v>45158</v>
      </c>
      <c r="B109" s="1" t="s">
        <v>135</v>
      </c>
      <c r="C109" s="1">
        <v>5100200</v>
      </c>
      <c r="D109" s="1" t="s">
        <v>60</v>
      </c>
    </row>
    <row r="110" spans="1:4">
      <c r="A110" s="4">
        <v>46336</v>
      </c>
      <c r="B110" s="1" t="s">
        <v>136</v>
      </c>
      <c r="C110" s="1">
        <v>5090201</v>
      </c>
      <c r="D110" s="1" t="s">
        <v>137</v>
      </c>
    </row>
    <row r="111" spans="1:4">
      <c r="A111" s="4">
        <v>47816</v>
      </c>
      <c r="B111" s="1" t="s">
        <v>138</v>
      </c>
      <c r="C111" s="1">
        <v>5170100</v>
      </c>
      <c r="D111" s="1" t="s">
        <v>85</v>
      </c>
    </row>
    <row r="112" spans="1:4">
      <c r="A112" s="4">
        <v>48551</v>
      </c>
      <c r="B112" s="1" t="s">
        <v>139</v>
      </c>
      <c r="C112" s="1">
        <v>40202</v>
      </c>
      <c r="D112" s="1" t="s">
        <v>53</v>
      </c>
    </row>
    <row r="113" spans="1:4">
      <c r="A113" s="4">
        <v>48862</v>
      </c>
      <c r="B113" s="1" t="s">
        <v>140</v>
      </c>
      <c r="C113" s="1">
        <v>6010403</v>
      </c>
      <c r="D113" s="1" t="s">
        <v>141</v>
      </c>
    </row>
    <row r="114" spans="1:4">
      <c r="A114" s="4">
        <v>48863</v>
      </c>
      <c r="B114" s="1" t="s">
        <v>142</v>
      </c>
      <c r="C114" s="1">
        <v>6010403</v>
      </c>
      <c r="D114" s="1" t="s">
        <v>141</v>
      </c>
    </row>
    <row r="115" spans="1:4">
      <c r="A115" s="4">
        <v>49325</v>
      </c>
      <c r="B115" s="1" t="s">
        <v>143</v>
      </c>
      <c r="C115" s="1">
        <v>5090101</v>
      </c>
      <c r="D115" s="1" t="s">
        <v>117</v>
      </c>
    </row>
    <row r="116" spans="1:4">
      <c r="A116" s="4">
        <v>49329</v>
      </c>
      <c r="B116" s="1" t="s">
        <v>144</v>
      </c>
      <c r="C116" s="1">
        <v>5090201</v>
      </c>
      <c r="D116" s="1" t="s">
        <v>137</v>
      </c>
    </row>
    <row r="117" spans="1:4">
      <c r="A117" s="4">
        <v>49598</v>
      </c>
      <c r="B117" s="1" t="s">
        <v>145</v>
      </c>
      <c r="C117" s="1">
        <v>5190100</v>
      </c>
      <c r="D117" s="1" t="s">
        <v>146</v>
      </c>
    </row>
    <row r="118" spans="1:4">
      <c r="A118" s="4">
        <v>49748</v>
      </c>
      <c r="B118" s="1" t="s">
        <v>147</v>
      </c>
      <c r="C118" s="1">
        <v>6010402</v>
      </c>
      <c r="D118" s="1" t="s">
        <v>148</v>
      </c>
    </row>
    <row r="119" spans="1:4">
      <c r="A119" s="4">
        <v>49749</v>
      </c>
      <c r="B119" s="1" t="s">
        <v>149</v>
      </c>
      <c r="C119" s="1">
        <v>6010402</v>
      </c>
      <c r="D119" s="1" t="s">
        <v>148</v>
      </c>
    </row>
    <row r="120" spans="1:4">
      <c r="A120" s="4">
        <v>50544</v>
      </c>
      <c r="B120" s="1" t="s">
        <v>150</v>
      </c>
      <c r="C120" s="1">
        <v>5090201</v>
      </c>
      <c r="D120" s="1" t="s">
        <v>137</v>
      </c>
    </row>
    <row r="121" spans="1:4">
      <c r="A121" s="4">
        <v>50984</v>
      </c>
      <c r="B121" s="1" t="s">
        <v>151</v>
      </c>
      <c r="C121" s="1">
        <v>5090101</v>
      </c>
      <c r="D121" s="1" t="s">
        <v>117</v>
      </c>
    </row>
    <row r="122" spans="1:4">
      <c r="A122" s="4">
        <v>51157</v>
      </c>
      <c r="B122" s="1" t="s">
        <v>152</v>
      </c>
      <c r="C122" s="1">
        <v>5110202</v>
      </c>
      <c r="D122" s="1" t="s">
        <v>94</v>
      </c>
    </row>
    <row r="123" spans="1:4">
      <c r="A123" s="4">
        <v>51158</v>
      </c>
      <c r="B123" s="1" t="s">
        <v>153</v>
      </c>
      <c r="C123" s="1">
        <v>5110202</v>
      </c>
      <c r="D123" s="1" t="s">
        <v>94</v>
      </c>
    </row>
    <row r="124" spans="1:4">
      <c r="A124" s="4">
        <v>51159</v>
      </c>
      <c r="B124" s="1" t="s">
        <v>154</v>
      </c>
      <c r="C124" s="1">
        <v>5110202</v>
      </c>
      <c r="D124" s="1" t="s">
        <v>94</v>
      </c>
    </row>
    <row r="125" spans="1:4">
      <c r="A125" s="4">
        <v>51160</v>
      </c>
      <c r="B125" s="1" t="s">
        <v>155</v>
      </c>
      <c r="C125" s="1">
        <v>5110202</v>
      </c>
      <c r="D125" s="1" t="s">
        <v>94</v>
      </c>
    </row>
    <row r="126" spans="1:4">
      <c r="A126" s="4">
        <v>51232</v>
      </c>
      <c r="B126" s="1" t="s">
        <v>156</v>
      </c>
      <c r="C126" s="1">
        <v>5220300</v>
      </c>
      <c r="D126" s="1" t="s">
        <v>58</v>
      </c>
    </row>
    <row r="127" spans="1:4">
      <c r="A127" s="4">
        <v>51291</v>
      </c>
      <c r="B127" s="1" t="s">
        <v>157</v>
      </c>
      <c r="C127" s="1">
        <v>6010401</v>
      </c>
      <c r="D127" s="1" t="s">
        <v>99</v>
      </c>
    </row>
    <row r="128" spans="1:4">
      <c r="A128" s="4">
        <v>51333</v>
      </c>
      <c r="B128" s="1" t="s">
        <v>158</v>
      </c>
      <c r="C128" s="1">
        <v>5090201</v>
      </c>
      <c r="D128" s="1" t="s">
        <v>137</v>
      </c>
    </row>
    <row r="129" spans="1:4">
      <c r="A129" s="4">
        <v>51397</v>
      </c>
      <c r="B129" s="1" t="s">
        <v>159</v>
      </c>
      <c r="C129" s="1">
        <v>5110202</v>
      </c>
      <c r="D129" s="1" t="s">
        <v>94</v>
      </c>
    </row>
    <row r="130" spans="1:4">
      <c r="A130" s="4">
        <v>51398</v>
      </c>
      <c r="B130" s="1" t="s">
        <v>160</v>
      </c>
      <c r="C130" s="1">
        <v>5110202</v>
      </c>
      <c r="D130" s="1" t="s">
        <v>94</v>
      </c>
    </row>
    <row r="131" spans="1:4">
      <c r="A131" s="4">
        <v>51399</v>
      </c>
      <c r="B131" s="1" t="s">
        <v>161</v>
      </c>
      <c r="C131" s="1">
        <v>5110202</v>
      </c>
      <c r="D131" s="1" t="s">
        <v>94</v>
      </c>
    </row>
    <row r="132" spans="1:4">
      <c r="A132" s="4">
        <v>51400</v>
      </c>
      <c r="B132" s="1" t="s">
        <v>162</v>
      </c>
      <c r="C132" s="1">
        <v>5110202</v>
      </c>
      <c r="D132" s="1" t="s">
        <v>94</v>
      </c>
    </row>
    <row r="133" spans="1:4">
      <c r="A133" s="4">
        <v>51602</v>
      </c>
      <c r="B133" s="1" t="s">
        <v>163</v>
      </c>
      <c r="C133" s="1">
        <v>6010402</v>
      </c>
      <c r="D133" s="1" t="s">
        <v>148</v>
      </c>
    </row>
    <row r="134" spans="1:4">
      <c r="A134" s="4">
        <v>51897</v>
      </c>
      <c r="B134" s="1" t="s">
        <v>164</v>
      </c>
      <c r="C134" s="1">
        <v>5190100</v>
      </c>
      <c r="D134" s="1" t="s">
        <v>146</v>
      </c>
    </row>
    <row r="135" spans="1:4">
      <c r="A135" s="4">
        <v>52133</v>
      </c>
      <c r="B135" s="1" t="s">
        <v>165</v>
      </c>
      <c r="C135" s="1">
        <v>5090101</v>
      </c>
      <c r="D135" s="1" t="s">
        <v>117</v>
      </c>
    </row>
    <row r="136" spans="1:4">
      <c r="A136" s="4">
        <v>52134</v>
      </c>
      <c r="B136" s="1" t="s">
        <v>166</v>
      </c>
      <c r="C136" s="1">
        <v>5090101</v>
      </c>
      <c r="D136" s="1" t="s">
        <v>117</v>
      </c>
    </row>
    <row r="137" spans="1:4">
      <c r="A137" s="4">
        <v>52604</v>
      </c>
      <c r="B137" s="1" t="s">
        <v>167</v>
      </c>
      <c r="C137" s="1">
        <v>10809</v>
      </c>
      <c r="D137" s="1" t="s">
        <v>129</v>
      </c>
    </row>
    <row r="138" spans="1:4">
      <c r="A138" s="4">
        <v>52672</v>
      </c>
      <c r="B138" s="1" t="s">
        <v>168</v>
      </c>
      <c r="C138" s="1">
        <v>5110202</v>
      </c>
      <c r="D138" s="1" t="s">
        <v>94</v>
      </c>
    </row>
    <row r="139" spans="1:4">
      <c r="A139" s="4">
        <v>52673</v>
      </c>
      <c r="B139" s="1" t="s">
        <v>169</v>
      </c>
      <c r="C139" s="1">
        <v>5110202</v>
      </c>
      <c r="D139" s="1" t="s">
        <v>94</v>
      </c>
    </row>
    <row r="140" spans="1:4">
      <c r="A140" s="4">
        <v>52699</v>
      </c>
      <c r="B140" s="1" t="s">
        <v>170</v>
      </c>
      <c r="C140" s="1">
        <v>5110202</v>
      </c>
      <c r="D140" s="1" t="s">
        <v>94</v>
      </c>
    </row>
    <row r="141" spans="1:4">
      <c r="A141" s="4">
        <v>52700</v>
      </c>
      <c r="B141" s="1" t="s">
        <v>171</v>
      </c>
      <c r="C141" s="1">
        <v>5110202</v>
      </c>
      <c r="D141" s="1" t="s">
        <v>94</v>
      </c>
    </row>
    <row r="142" spans="1:4">
      <c r="A142" s="4">
        <v>52902</v>
      </c>
      <c r="B142" s="1" t="s">
        <v>172</v>
      </c>
      <c r="C142" s="1">
        <v>5220300</v>
      </c>
      <c r="D142" s="1" t="s">
        <v>58</v>
      </c>
    </row>
    <row r="143" spans="1:4">
      <c r="A143" s="4">
        <v>53150</v>
      </c>
      <c r="B143" s="1" t="s">
        <v>173</v>
      </c>
      <c r="C143" s="1">
        <v>4300200</v>
      </c>
      <c r="D143" s="1" t="s">
        <v>174</v>
      </c>
    </row>
    <row r="144" spans="1:4">
      <c r="A144" s="4">
        <v>54161</v>
      </c>
      <c r="B144" s="1" t="s">
        <v>175</v>
      </c>
      <c r="C144" s="1">
        <v>10809</v>
      </c>
      <c r="D144" s="1" t="s">
        <v>129</v>
      </c>
    </row>
    <row r="145" spans="1:4">
      <c r="A145" s="4">
        <v>54214</v>
      </c>
      <c r="B145" s="1" t="s">
        <v>176</v>
      </c>
      <c r="C145" s="1">
        <v>5090201</v>
      </c>
      <c r="D145" s="1" t="s">
        <v>137</v>
      </c>
    </row>
    <row r="146" spans="1:4">
      <c r="A146" s="4">
        <v>54280</v>
      </c>
      <c r="B146" s="1" t="s">
        <v>177</v>
      </c>
      <c r="C146" s="1">
        <v>40302</v>
      </c>
      <c r="D146" s="1" t="s">
        <v>27</v>
      </c>
    </row>
    <row r="147" spans="1:4">
      <c r="A147" s="4">
        <v>54450</v>
      </c>
      <c r="B147" s="1" t="s">
        <v>178</v>
      </c>
      <c r="C147" s="1">
        <v>40202</v>
      </c>
      <c r="D147" s="1" t="s">
        <v>53</v>
      </c>
    </row>
    <row r="148" spans="1:4">
      <c r="A148" s="4">
        <v>54452</v>
      </c>
      <c r="B148" s="1" t="s">
        <v>179</v>
      </c>
      <c r="C148" s="1">
        <v>40302</v>
      </c>
      <c r="D148" s="1" t="s">
        <v>27</v>
      </c>
    </row>
    <row r="149" spans="1:4">
      <c r="A149" s="4">
        <v>54462</v>
      </c>
      <c r="B149" s="1" t="s">
        <v>180</v>
      </c>
      <c r="C149" s="1">
        <v>40202</v>
      </c>
      <c r="D149" s="1" t="s">
        <v>53</v>
      </c>
    </row>
    <row r="150" spans="1:4">
      <c r="A150" s="4">
        <v>54816</v>
      </c>
      <c r="B150" s="1" t="s">
        <v>181</v>
      </c>
      <c r="C150" s="1">
        <v>40302</v>
      </c>
      <c r="D150" s="1" t="s">
        <v>27</v>
      </c>
    </row>
    <row r="151" spans="1:4">
      <c r="A151" s="4">
        <v>54817</v>
      </c>
      <c r="B151" s="1" t="s">
        <v>182</v>
      </c>
      <c r="C151" s="1">
        <v>40302</v>
      </c>
      <c r="D151" s="1" t="s">
        <v>27</v>
      </c>
    </row>
    <row r="152" spans="1:4">
      <c r="A152" s="4">
        <v>54831</v>
      </c>
      <c r="B152" s="1" t="s">
        <v>183</v>
      </c>
      <c r="C152" s="1">
        <v>5090201</v>
      </c>
      <c r="D152" s="1" t="s">
        <v>137</v>
      </c>
    </row>
    <row r="153" spans="1:4">
      <c r="A153" s="4">
        <v>55184</v>
      </c>
      <c r="B153" s="1" t="s">
        <v>184</v>
      </c>
      <c r="C153" s="1">
        <v>5100200</v>
      </c>
      <c r="D153" s="1" t="s">
        <v>60</v>
      </c>
    </row>
    <row r="154" spans="1:4">
      <c r="A154" s="4">
        <v>55186</v>
      </c>
      <c r="B154" s="1" t="s">
        <v>185</v>
      </c>
      <c r="C154" s="1">
        <v>5100200</v>
      </c>
      <c r="D154" s="1" t="s">
        <v>60</v>
      </c>
    </row>
    <row r="155" spans="1:4">
      <c r="A155" s="4">
        <v>55187</v>
      </c>
      <c r="B155" s="1" t="s">
        <v>186</v>
      </c>
      <c r="C155" s="1">
        <v>5100200</v>
      </c>
      <c r="D155" s="1" t="s">
        <v>60</v>
      </c>
    </row>
    <row r="156" spans="1:4">
      <c r="A156" s="4">
        <v>55190</v>
      </c>
      <c r="B156" s="1" t="s">
        <v>187</v>
      </c>
      <c r="C156" s="1">
        <v>5100200</v>
      </c>
      <c r="D156" s="1" t="s">
        <v>60</v>
      </c>
    </row>
    <row r="157" spans="1:4">
      <c r="A157" s="4">
        <v>55191</v>
      </c>
      <c r="B157" s="1" t="s">
        <v>188</v>
      </c>
      <c r="C157" s="1">
        <v>5100200</v>
      </c>
      <c r="D157" s="1" t="s">
        <v>60</v>
      </c>
    </row>
    <row r="158" spans="1:4">
      <c r="A158" s="4">
        <v>55203</v>
      </c>
      <c r="B158" s="1" t="s">
        <v>189</v>
      </c>
      <c r="C158" s="1">
        <v>5100200</v>
      </c>
      <c r="D158" s="1" t="s">
        <v>60</v>
      </c>
    </row>
    <row r="159" spans="1:4">
      <c r="A159" s="4">
        <v>55215</v>
      </c>
      <c r="B159" s="1" t="s">
        <v>190</v>
      </c>
      <c r="C159" s="1">
        <v>5100201</v>
      </c>
      <c r="D159" s="1" t="s">
        <v>70</v>
      </c>
    </row>
    <row r="160" spans="1:4">
      <c r="A160" s="4">
        <v>55216</v>
      </c>
      <c r="B160" s="1" t="s">
        <v>191</v>
      </c>
      <c r="C160" s="1">
        <v>5100201</v>
      </c>
      <c r="D160" s="1" t="s">
        <v>70</v>
      </c>
    </row>
    <row r="161" spans="1:4">
      <c r="A161" s="4">
        <v>55217</v>
      </c>
      <c r="B161" s="1" t="s">
        <v>192</v>
      </c>
      <c r="C161" s="1">
        <v>5100201</v>
      </c>
      <c r="D161" s="1" t="s">
        <v>70</v>
      </c>
    </row>
    <row r="162" spans="1:4">
      <c r="A162" s="4">
        <v>55218</v>
      </c>
      <c r="B162" s="1" t="s">
        <v>193</v>
      </c>
      <c r="C162" s="1">
        <v>5100201</v>
      </c>
      <c r="D162" s="1" t="s">
        <v>70</v>
      </c>
    </row>
    <row r="163" spans="1:4">
      <c r="A163" s="4">
        <v>55219</v>
      </c>
      <c r="B163" s="1" t="s">
        <v>194</v>
      </c>
      <c r="C163" s="1">
        <v>5100201</v>
      </c>
      <c r="D163" s="1" t="s">
        <v>70</v>
      </c>
    </row>
    <row r="164" spans="1:4">
      <c r="A164" s="4">
        <v>55221</v>
      </c>
      <c r="B164" s="1" t="s">
        <v>195</v>
      </c>
      <c r="C164" s="1">
        <v>5100201</v>
      </c>
      <c r="D164" s="1" t="s">
        <v>70</v>
      </c>
    </row>
    <row r="165" spans="1:4">
      <c r="A165" s="4">
        <v>55222</v>
      </c>
      <c r="B165" s="1" t="s">
        <v>196</v>
      </c>
      <c r="C165" s="1">
        <v>5100201</v>
      </c>
      <c r="D165" s="1" t="s">
        <v>70</v>
      </c>
    </row>
    <row r="166" spans="1:4">
      <c r="A166" s="4">
        <v>55225</v>
      </c>
      <c r="B166" s="1" t="s">
        <v>197</v>
      </c>
      <c r="C166" s="1">
        <v>5100201</v>
      </c>
      <c r="D166" s="1" t="s">
        <v>70</v>
      </c>
    </row>
    <row r="167" spans="1:4">
      <c r="A167" s="4">
        <v>55227</v>
      </c>
      <c r="B167" s="1" t="s">
        <v>198</v>
      </c>
      <c r="C167" s="1">
        <v>5100201</v>
      </c>
      <c r="D167" s="1" t="s">
        <v>70</v>
      </c>
    </row>
    <row r="168" spans="1:4">
      <c r="A168" s="4">
        <v>55230</v>
      </c>
      <c r="B168" s="1" t="s">
        <v>199</v>
      </c>
      <c r="C168" s="1">
        <v>5100201</v>
      </c>
      <c r="D168" s="1" t="s">
        <v>70</v>
      </c>
    </row>
    <row r="169" spans="1:4">
      <c r="A169" s="4">
        <v>55231</v>
      </c>
      <c r="B169" s="1" t="s">
        <v>200</v>
      </c>
      <c r="C169" s="1">
        <v>5100201</v>
      </c>
      <c r="D169" s="1" t="s">
        <v>70</v>
      </c>
    </row>
    <row r="170" spans="1:4">
      <c r="A170" s="4">
        <v>55232</v>
      </c>
      <c r="B170" s="1" t="s">
        <v>201</v>
      </c>
      <c r="C170" s="1">
        <v>5100201</v>
      </c>
      <c r="D170" s="1" t="s">
        <v>70</v>
      </c>
    </row>
    <row r="171" spans="1:4">
      <c r="A171" s="4">
        <v>55250</v>
      </c>
      <c r="B171" s="1" t="s">
        <v>202</v>
      </c>
      <c r="C171" s="1">
        <v>5100201</v>
      </c>
      <c r="D171" s="1" t="s">
        <v>70</v>
      </c>
    </row>
    <row r="172" spans="1:4">
      <c r="A172" s="4">
        <v>55254</v>
      </c>
      <c r="B172" s="1" t="s">
        <v>203</v>
      </c>
      <c r="C172" s="1">
        <v>5100200</v>
      </c>
      <c r="D172" s="1" t="s">
        <v>60</v>
      </c>
    </row>
    <row r="173" spans="1:4">
      <c r="A173" s="4">
        <v>55259</v>
      </c>
      <c r="B173" s="1" t="s">
        <v>204</v>
      </c>
      <c r="C173" s="1">
        <v>5100200</v>
      </c>
      <c r="D173" s="1" t="s">
        <v>60</v>
      </c>
    </row>
    <row r="174" spans="1:4">
      <c r="A174" s="4">
        <v>55262</v>
      </c>
      <c r="B174" s="1" t="s">
        <v>205</v>
      </c>
      <c r="C174" s="1">
        <v>5100200</v>
      </c>
      <c r="D174" s="1" t="s">
        <v>60</v>
      </c>
    </row>
    <row r="175" spans="1:4">
      <c r="A175" s="4">
        <v>55263</v>
      </c>
      <c r="B175" s="1" t="s">
        <v>206</v>
      </c>
      <c r="C175" s="1">
        <v>5100200</v>
      </c>
      <c r="D175" s="1" t="s">
        <v>60</v>
      </c>
    </row>
    <row r="176" spans="1:4">
      <c r="A176" s="4">
        <v>55265</v>
      </c>
      <c r="B176" s="1" t="s">
        <v>207</v>
      </c>
      <c r="C176" s="1">
        <v>5100200</v>
      </c>
      <c r="D176" s="1" t="s">
        <v>60</v>
      </c>
    </row>
    <row r="177" spans="1:4">
      <c r="A177" s="4">
        <v>55269</v>
      </c>
      <c r="B177" s="1" t="s">
        <v>208</v>
      </c>
      <c r="C177" s="1">
        <v>5100200</v>
      </c>
      <c r="D177" s="1" t="s">
        <v>60</v>
      </c>
    </row>
    <row r="178" spans="1:4">
      <c r="A178" s="4">
        <v>55270</v>
      </c>
      <c r="B178" s="1" t="s">
        <v>209</v>
      </c>
      <c r="C178" s="1">
        <v>5100200</v>
      </c>
      <c r="D178" s="1" t="s">
        <v>60</v>
      </c>
    </row>
    <row r="179" spans="1:4">
      <c r="A179" s="4">
        <v>55436</v>
      </c>
      <c r="B179" s="1" t="s">
        <v>210</v>
      </c>
      <c r="C179" s="1">
        <v>5220300</v>
      </c>
      <c r="D179" s="1" t="s">
        <v>58</v>
      </c>
    </row>
    <row r="180" spans="1:4">
      <c r="A180" s="4">
        <v>55441</v>
      </c>
      <c r="B180" s="1" t="s">
        <v>211</v>
      </c>
      <c r="C180" s="1">
        <v>5220400</v>
      </c>
      <c r="D180" s="1" t="s">
        <v>212</v>
      </c>
    </row>
    <row r="181" spans="1:4">
      <c r="A181" s="4">
        <v>55539</v>
      </c>
      <c r="B181" s="1" t="s">
        <v>213</v>
      </c>
      <c r="C181" s="1">
        <v>5090101</v>
      </c>
      <c r="D181" s="1" t="s">
        <v>117</v>
      </c>
    </row>
    <row r="182" spans="1:4">
      <c r="A182" s="4">
        <v>55573</v>
      </c>
      <c r="B182" s="1" t="s">
        <v>214</v>
      </c>
      <c r="C182" s="1">
        <v>5100200</v>
      </c>
      <c r="D182" s="1" t="s">
        <v>60</v>
      </c>
    </row>
    <row r="183" spans="1:4">
      <c r="A183" s="4">
        <v>55624</v>
      </c>
      <c r="B183" s="1" t="s">
        <v>215</v>
      </c>
      <c r="C183" s="1">
        <v>4100101</v>
      </c>
      <c r="D183" s="1" t="s">
        <v>216</v>
      </c>
    </row>
    <row r="184" spans="1:4">
      <c r="A184" s="4">
        <v>55856</v>
      </c>
      <c r="B184" s="1" t="s">
        <v>217</v>
      </c>
      <c r="C184" s="1">
        <v>40202</v>
      </c>
      <c r="D184" s="1" t="s">
        <v>53</v>
      </c>
    </row>
    <row r="185" spans="1:4">
      <c r="A185" s="4">
        <v>55963</v>
      </c>
      <c r="B185" s="1" t="s">
        <v>218</v>
      </c>
      <c r="C185" s="1">
        <v>4300200</v>
      </c>
      <c r="D185" s="1" t="s">
        <v>174</v>
      </c>
    </row>
    <row r="186" spans="1:4">
      <c r="A186" s="4">
        <v>56059</v>
      </c>
      <c r="B186" s="1" t="s">
        <v>219</v>
      </c>
      <c r="C186" s="1">
        <v>5090201</v>
      </c>
      <c r="D186" s="1" t="s">
        <v>137</v>
      </c>
    </row>
    <row r="187" spans="1:4">
      <c r="A187" s="4">
        <v>56152</v>
      </c>
      <c r="B187" s="1" t="s">
        <v>220</v>
      </c>
      <c r="C187" s="1">
        <v>5220300</v>
      </c>
      <c r="D187" s="1" t="s">
        <v>58</v>
      </c>
    </row>
    <row r="188" spans="1:4">
      <c r="A188" s="4">
        <v>56266</v>
      </c>
      <c r="B188" s="1" t="s">
        <v>221</v>
      </c>
      <c r="C188" s="1">
        <v>5090201</v>
      </c>
      <c r="D188" s="1" t="s">
        <v>137</v>
      </c>
    </row>
    <row r="189" spans="1:4">
      <c r="A189" s="4">
        <v>56268</v>
      </c>
      <c r="B189" s="1" t="s">
        <v>222</v>
      </c>
      <c r="C189" s="1">
        <v>5090101</v>
      </c>
      <c r="D189" s="1" t="s">
        <v>117</v>
      </c>
    </row>
    <row r="190" spans="1:4">
      <c r="A190" s="4">
        <v>56307</v>
      </c>
      <c r="B190" s="1" t="s">
        <v>223</v>
      </c>
      <c r="C190" s="1">
        <v>5220400</v>
      </c>
      <c r="D190" s="1" t="s">
        <v>212</v>
      </c>
    </row>
    <row r="191" spans="1:4">
      <c r="A191" s="4">
        <v>56392</v>
      </c>
      <c r="B191" s="1" t="s">
        <v>224</v>
      </c>
      <c r="C191" s="1">
        <v>5100200</v>
      </c>
      <c r="D191" s="1" t="s">
        <v>60</v>
      </c>
    </row>
    <row r="192" spans="1:4">
      <c r="A192" s="4">
        <v>56394</v>
      </c>
      <c r="B192" s="1" t="s">
        <v>225</v>
      </c>
      <c r="C192" s="1">
        <v>5100200</v>
      </c>
      <c r="D192" s="1" t="s">
        <v>60</v>
      </c>
    </row>
    <row r="193" spans="1:4">
      <c r="A193" s="4">
        <v>56914</v>
      </c>
      <c r="B193" s="1" t="s">
        <v>226</v>
      </c>
      <c r="C193" s="1">
        <v>5220400</v>
      </c>
      <c r="D193" s="1" t="s">
        <v>212</v>
      </c>
    </row>
    <row r="194" spans="1:4">
      <c r="A194" s="4">
        <v>57243</v>
      </c>
      <c r="B194" s="1" t="s">
        <v>227</v>
      </c>
      <c r="C194" s="1">
        <v>4300202</v>
      </c>
      <c r="D194" s="1" t="s">
        <v>228</v>
      </c>
    </row>
    <row r="195" spans="1:4">
      <c r="A195" s="4">
        <v>57303</v>
      </c>
      <c r="B195" s="1" t="s">
        <v>229</v>
      </c>
      <c r="C195" s="1">
        <v>5100200</v>
      </c>
      <c r="D195" s="1" t="s">
        <v>60</v>
      </c>
    </row>
    <row r="196" spans="1:4">
      <c r="A196" s="4">
        <v>57342</v>
      </c>
      <c r="B196" s="1" t="s">
        <v>230</v>
      </c>
      <c r="C196" s="1">
        <v>4100101</v>
      </c>
      <c r="D196" s="1" t="s">
        <v>216</v>
      </c>
    </row>
    <row r="197" spans="1:4">
      <c r="A197" s="4">
        <v>57344</v>
      </c>
      <c r="B197" s="1" t="s">
        <v>231</v>
      </c>
      <c r="C197" s="1">
        <v>4100101</v>
      </c>
      <c r="D197" s="1" t="s">
        <v>216</v>
      </c>
    </row>
    <row r="198" spans="1:4">
      <c r="A198" s="4">
        <v>57468</v>
      </c>
      <c r="B198" s="1" t="s">
        <v>232</v>
      </c>
      <c r="C198" s="1">
        <v>5090201</v>
      </c>
      <c r="D198" s="1" t="s">
        <v>137</v>
      </c>
    </row>
    <row r="199" spans="1:4">
      <c r="A199" s="4">
        <v>57477</v>
      </c>
      <c r="B199" s="1" t="s">
        <v>233</v>
      </c>
      <c r="C199" s="1">
        <v>5090101</v>
      </c>
      <c r="D199" s="1" t="s">
        <v>117</v>
      </c>
    </row>
    <row r="200" spans="1:4">
      <c r="A200" s="4">
        <v>57549</v>
      </c>
      <c r="B200" s="1" t="s">
        <v>234</v>
      </c>
      <c r="C200" s="1">
        <v>5220300</v>
      </c>
      <c r="D200" s="1" t="s">
        <v>58</v>
      </c>
    </row>
    <row r="201" spans="1:4">
      <c r="A201" s="4">
        <v>57550</v>
      </c>
      <c r="B201" s="1" t="s">
        <v>235</v>
      </c>
      <c r="C201" s="1">
        <v>5220300</v>
      </c>
      <c r="D201" s="1" t="s">
        <v>58</v>
      </c>
    </row>
    <row r="202" spans="1:4">
      <c r="A202" s="4">
        <v>58002</v>
      </c>
      <c r="B202" s="1" t="s">
        <v>236</v>
      </c>
      <c r="C202" s="1">
        <v>4300200</v>
      </c>
      <c r="D202" s="1" t="s">
        <v>174</v>
      </c>
    </row>
    <row r="203" spans="1:4">
      <c r="A203" s="4">
        <v>58086</v>
      </c>
      <c r="B203" s="1" t="s">
        <v>237</v>
      </c>
      <c r="C203" s="1">
        <v>5190100</v>
      </c>
      <c r="D203" s="1" t="s">
        <v>146</v>
      </c>
    </row>
    <row r="204" spans="1:4">
      <c r="A204" s="4">
        <v>58087</v>
      </c>
      <c r="B204" s="1" t="s">
        <v>238</v>
      </c>
      <c r="C204" s="1">
        <v>5190100</v>
      </c>
      <c r="D204" s="1" t="s">
        <v>146</v>
      </c>
    </row>
    <row r="205" spans="1:4">
      <c r="A205" s="4">
        <v>58088</v>
      </c>
      <c r="B205" s="1" t="s">
        <v>239</v>
      </c>
      <c r="C205" s="1">
        <v>5190100</v>
      </c>
      <c r="D205" s="1" t="s">
        <v>146</v>
      </c>
    </row>
    <row r="206" spans="1:4">
      <c r="A206" s="4">
        <v>58089</v>
      </c>
      <c r="B206" s="1" t="s">
        <v>240</v>
      </c>
      <c r="C206" s="1">
        <v>5190100</v>
      </c>
      <c r="D206" s="1" t="s">
        <v>146</v>
      </c>
    </row>
    <row r="207" spans="1:4">
      <c r="A207" s="4">
        <v>58160</v>
      </c>
      <c r="B207" s="1" t="s">
        <v>241</v>
      </c>
      <c r="C207" s="1">
        <v>7000101</v>
      </c>
      <c r="D207" s="1" t="s">
        <v>242</v>
      </c>
    </row>
    <row r="208" spans="1:4">
      <c r="A208" s="4">
        <v>58224</v>
      </c>
      <c r="B208" s="1" t="s">
        <v>243</v>
      </c>
      <c r="C208" s="1">
        <v>5220400</v>
      </c>
      <c r="D208" s="1" t="s">
        <v>212</v>
      </c>
    </row>
    <row r="209" spans="1:4">
      <c r="A209" s="4">
        <v>58316</v>
      </c>
      <c r="B209" s="1" t="s">
        <v>244</v>
      </c>
      <c r="C209" s="1">
        <v>4100101</v>
      </c>
      <c r="D209" s="1" t="s">
        <v>216</v>
      </c>
    </row>
    <row r="210" spans="1:4">
      <c r="A210" s="4">
        <v>58850</v>
      </c>
      <c r="B210" s="1" t="s">
        <v>245</v>
      </c>
      <c r="C210" s="1">
        <v>5090101</v>
      </c>
      <c r="D210" s="1" t="s">
        <v>117</v>
      </c>
    </row>
    <row r="211" spans="1:4">
      <c r="A211" s="4">
        <v>58858</v>
      </c>
      <c r="B211" s="1" t="s">
        <v>246</v>
      </c>
      <c r="C211" s="1">
        <v>5090201</v>
      </c>
      <c r="D211" s="1" t="s">
        <v>137</v>
      </c>
    </row>
    <row r="212" spans="1:4">
      <c r="A212" s="4">
        <v>58913</v>
      </c>
      <c r="B212" s="1" t="s">
        <v>247</v>
      </c>
      <c r="C212" s="1">
        <v>6010401</v>
      </c>
      <c r="D212" s="1" t="s">
        <v>99</v>
      </c>
    </row>
    <row r="213" spans="1:4">
      <c r="A213" s="4">
        <v>58930</v>
      </c>
      <c r="B213" s="1" t="s">
        <v>248</v>
      </c>
      <c r="C213" s="1">
        <v>5100200</v>
      </c>
      <c r="D213" s="1" t="s">
        <v>60</v>
      </c>
    </row>
    <row r="214" spans="1:4">
      <c r="A214" s="4">
        <v>58931</v>
      </c>
      <c r="B214" s="1" t="s">
        <v>249</v>
      </c>
      <c r="C214" s="1">
        <v>5100200</v>
      </c>
      <c r="D214" s="1" t="s">
        <v>60</v>
      </c>
    </row>
    <row r="215" spans="1:4">
      <c r="A215" s="4">
        <v>59067</v>
      </c>
      <c r="B215" s="1" t="s">
        <v>250</v>
      </c>
      <c r="C215" s="1">
        <v>5220400</v>
      </c>
      <c r="D215" s="1" t="s">
        <v>212</v>
      </c>
    </row>
    <row r="216" spans="1:4">
      <c r="A216" s="4">
        <v>59148</v>
      </c>
      <c r="B216" s="1" t="s">
        <v>251</v>
      </c>
      <c r="C216" s="1">
        <v>5220300</v>
      </c>
      <c r="D216" s="1" t="s">
        <v>58</v>
      </c>
    </row>
    <row r="217" spans="1:4">
      <c r="A217" s="4">
        <v>59730</v>
      </c>
      <c r="B217" s="1" t="s">
        <v>252</v>
      </c>
      <c r="C217" s="1">
        <v>40301</v>
      </c>
      <c r="D217" s="1" t="s">
        <v>23</v>
      </c>
    </row>
    <row r="218" spans="1:4">
      <c r="A218" s="4">
        <v>59731</v>
      </c>
      <c r="B218" s="1" t="s">
        <v>253</v>
      </c>
      <c r="C218" s="1">
        <v>40301</v>
      </c>
      <c r="D218" s="1" t="s">
        <v>23</v>
      </c>
    </row>
    <row r="219" spans="1:4">
      <c r="A219" s="4">
        <v>59768</v>
      </c>
      <c r="B219" s="1" t="s">
        <v>254</v>
      </c>
      <c r="C219" s="1">
        <v>5190100</v>
      </c>
      <c r="D219" s="1" t="s">
        <v>146</v>
      </c>
    </row>
    <row r="220" spans="1:4">
      <c r="A220" s="4">
        <v>59832</v>
      </c>
      <c r="B220" s="1" t="s">
        <v>255</v>
      </c>
      <c r="C220" s="1">
        <v>4300200</v>
      </c>
      <c r="D220" s="1" t="s">
        <v>174</v>
      </c>
    </row>
    <row r="221" spans="1:4">
      <c r="A221" s="4">
        <v>59859</v>
      </c>
      <c r="B221" s="1" t="s">
        <v>256</v>
      </c>
      <c r="C221" s="1">
        <v>5220300</v>
      </c>
      <c r="D221" s="1" t="s">
        <v>58</v>
      </c>
    </row>
    <row r="222" spans="1:4">
      <c r="A222" s="4">
        <v>59920</v>
      </c>
      <c r="B222" s="1" t="s">
        <v>257</v>
      </c>
      <c r="C222" s="1">
        <v>5220300</v>
      </c>
      <c r="D222" s="1" t="s">
        <v>58</v>
      </c>
    </row>
    <row r="223" spans="1:4">
      <c r="A223" s="4">
        <v>59976</v>
      </c>
      <c r="B223" s="1" t="s">
        <v>258</v>
      </c>
      <c r="C223" s="1">
        <v>5100200</v>
      </c>
      <c r="D223" s="1" t="s">
        <v>60</v>
      </c>
    </row>
    <row r="224" spans="1:4">
      <c r="A224" s="4">
        <v>60031</v>
      </c>
      <c r="B224" s="1" t="s">
        <v>259</v>
      </c>
      <c r="C224" s="1">
        <v>5110202</v>
      </c>
      <c r="D224" s="1" t="s">
        <v>94</v>
      </c>
    </row>
    <row r="225" spans="1:4">
      <c r="A225" s="4">
        <v>60033</v>
      </c>
      <c r="B225" s="1" t="s">
        <v>260</v>
      </c>
      <c r="C225" s="1">
        <v>5110202</v>
      </c>
      <c r="D225" s="1" t="s">
        <v>94</v>
      </c>
    </row>
    <row r="226" spans="1:4">
      <c r="A226" s="4">
        <v>60034</v>
      </c>
      <c r="B226" s="1" t="s">
        <v>261</v>
      </c>
      <c r="C226" s="1">
        <v>5110202</v>
      </c>
      <c r="D226" s="1" t="s">
        <v>94</v>
      </c>
    </row>
    <row r="227" spans="1:4">
      <c r="A227" s="4">
        <v>60144</v>
      </c>
      <c r="B227" s="1" t="s">
        <v>262</v>
      </c>
      <c r="C227" s="1">
        <v>5220400</v>
      </c>
      <c r="D227" s="1" t="s">
        <v>212</v>
      </c>
    </row>
    <row r="228" spans="1:4">
      <c r="A228" s="4">
        <v>60180</v>
      </c>
      <c r="B228" s="1" t="s">
        <v>263</v>
      </c>
      <c r="C228" s="1">
        <v>5220400</v>
      </c>
      <c r="D228" s="1" t="s">
        <v>212</v>
      </c>
    </row>
    <row r="229" spans="1:4">
      <c r="A229" s="4">
        <v>60376</v>
      </c>
      <c r="B229" s="1" t="s">
        <v>264</v>
      </c>
      <c r="C229" s="1">
        <v>5100200</v>
      </c>
      <c r="D229" s="1" t="s">
        <v>60</v>
      </c>
    </row>
    <row r="230" spans="1:4">
      <c r="A230" s="4">
        <v>60405</v>
      </c>
      <c r="B230" s="1" t="s">
        <v>265</v>
      </c>
      <c r="C230" s="1">
        <v>5110201</v>
      </c>
      <c r="D230" s="1" t="s">
        <v>87</v>
      </c>
    </row>
    <row r="231" spans="1:4">
      <c r="A231" s="4">
        <v>60408</v>
      </c>
      <c r="B231" s="1" t="s">
        <v>266</v>
      </c>
      <c r="C231" s="1">
        <v>5110201</v>
      </c>
      <c r="D231" s="1" t="s">
        <v>87</v>
      </c>
    </row>
    <row r="232" spans="1:4">
      <c r="A232" s="4">
        <v>60526</v>
      </c>
      <c r="B232" s="1" t="s">
        <v>267</v>
      </c>
      <c r="C232" s="1">
        <v>7000101</v>
      </c>
      <c r="D232" s="1" t="s">
        <v>242</v>
      </c>
    </row>
    <row r="233" spans="1:4">
      <c r="A233" s="4">
        <v>60574</v>
      </c>
      <c r="B233" s="1" t="s">
        <v>268</v>
      </c>
      <c r="C233" s="1">
        <v>5220300</v>
      </c>
      <c r="D233" s="1" t="s">
        <v>58</v>
      </c>
    </row>
    <row r="234" spans="1:4">
      <c r="A234" s="4">
        <v>60721</v>
      </c>
      <c r="B234" s="1" t="s">
        <v>269</v>
      </c>
      <c r="C234" s="1">
        <v>40302</v>
      </c>
      <c r="D234" s="1" t="s">
        <v>27</v>
      </c>
    </row>
    <row r="235" spans="1:4">
      <c r="A235" s="4">
        <v>60722</v>
      </c>
      <c r="B235" s="1" t="s">
        <v>270</v>
      </c>
      <c r="C235" s="1">
        <v>40302</v>
      </c>
      <c r="D235" s="1" t="s">
        <v>27</v>
      </c>
    </row>
    <row r="236" spans="1:4">
      <c r="A236" s="4">
        <v>61151</v>
      </c>
      <c r="B236" s="1" t="s">
        <v>271</v>
      </c>
      <c r="C236" s="1">
        <v>5220400</v>
      </c>
      <c r="D236" s="1" t="s">
        <v>212</v>
      </c>
    </row>
    <row r="237" spans="1:4">
      <c r="A237" s="4">
        <v>61409</v>
      </c>
      <c r="B237" s="1" t="s">
        <v>272</v>
      </c>
      <c r="C237" s="1">
        <v>4300200</v>
      </c>
      <c r="D237" s="1" t="s">
        <v>174</v>
      </c>
    </row>
    <row r="238" spans="1:4">
      <c r="A238" s="4">
        <v>61414</v>
      </c>
      <c r="B238" s="1" t="s">
        <v>273</v>
      </c>
      <c r="C238" s="1">
        <v>4100101</v>
      </c>
      <c r="D238" s="1" t="s">
        <v>216</v>
      </c>
    </row>
    <row r="239" spans="1:4">
      <c r="A239" s="4">
        <v>61484</v>
      </c>
      <c r="B239" s="1" t="s">
        <v>274</v>
      </c>
      <c r="C239" s="1">
        <v>5190100</v>
      </c>
      <c r="D239" s="1" t="s">
        <v>146</v>
      </c>
    </row>
    <row r="240" spans="1:4">
      <c r="A240" s="4">
        <v>61485</v>
      </c>
      <c r="B240" s="1" t="s">
        <v>275</v>
      </c>
      <c r="C240" s="1">
        <v>5190100</v>
      </c>
      <c r="D240" s="1" t="s">
        <v>146</v>
      </c>
    </row>
    <row r="241" spans="1:4">
      <c r="A241" s="4">
        <v>61528</v>
      </c>
      <c r="B241" s="1" t="s">
        <v>276</v>
      </c>
      <c r="C241" s="1">
        <v>5190100</v>
      </c>
      <c r="D241" s="1" t="s">
        <v>146</v>
      </c>
    </row>
    <row r="242" spans="1:4">
      <c r="A242" s="4">
        <v>61564</v>
      </c>
      <c r="B242" s="1" t="s">
        <v>277</v>
      </c>
      <c r="C242" s="1">
        <v>4300200</v>
      </c>
      <c r="D242" s="1" t="s">
        <v>174</v>
      </c>
    </row>
    <row r="243" spans="1:4">
      <c r="A243" s="4">
        <v>61600</v>
      </c>
      <c r="B243" s="1" t="s">
        <v>278</v>
      </c>
      <c r="C243" s="1">
        <v>5220400</v>
      </c>
      <c r="D243" s="1" t="s">
        <v>212</v>
      </c>
    </row>
    <row r="244" spans="1:4">
      <c r="A244" s="4">
        <v>61636</v>
      </c>
      <c r="B244" s="1" t="s">
        <v>279</v>
      </c>
      <c r="C244" s="1">
        <v>4300200</v>
      </c>
      <c r="D244" s="1" t="s">
        <v>174</v>
      </c>
    </row>
    <row r="245" spans="1:4">
      <c r="A245" s="4">
        <v>61956</v>
      </c>
      <c r="B245" s="1" t="s">
        <v>280</v>
      </c>
      <c r="C245" s="1">
        <v>5090201</v>
      </c>
      <c r="D245" s="1" t="s">
        <v>137</v>
      </c>
    </row>
    <row r="246" spans="1:4">
      <c r="A246" s="4">
        <v>61986</v>
      </c>
      <c r="B246" s="1" t="s">
        <v>281</v>
      </c>
      <c r="C246" s="1">
        <v>5170100</v>
      </c>
      <c r="D246" s="1" t="s">
        <v>85</v>
      </c>
    </row>
    <row r="247" spans="1:4">
      <c r="A247" s="4">
        <v>61987</v>
      </c>
      <c r="B247" s="1" t="s">
        <v>282</v>
      </c>
      <c r="C247" s="1">
        <v>5170100</v>
      </c>
      <c r="D247" s="1" t="s">
        <v>85</v>
      </c>
    </row>
    <row r="248" spans="1:4">
      <c r="A248" s="4">
        <v>61988</v>
      </c>
      <c r="B248" s="1" t="s">
        <v>283</v>
      </c>
      <c r="C248" s="1">
        <v>5220300</v>
      </c>
      <c r="D248" s="1" t="s">
        <v>58</v>
      </c>
    </row>
    <row r="249" spans="1:4">
      <c r="A249" s="4">
        <v>61989</v>
      </c>
      <c r="B249" s="1" t="s">
        <v>284</v>
      </c>
      <c r="C249" s="1">
        <v>5220300</v>
      </c>
      <c r="D249" s="1" t="s">
        <v>58</v>
      </c>
    </row>
    <row r="250" spans="1:4">
      <c r="A250" s="4">
        <v>61990</v>
      </c>
      <c r="B250" s="1" t="s">
        <v>285</v>
      </c>
      <c r="C250" s="1">
        <v>5220400</v>
      </c>
      <c r="D250" s="1" t="s">
        <v>212</v>
      </c>
    </row>
    <row r="251" spans="1:4">
      <c r="A251" s="4">
        <v>62123</v>
      </c>
      <c r="B251" s="1" t="s">
        <v>286</v>
      </c>
      <c r="C251" s="1">
        <v>5220300</v>
      </c>
      <c r="D251" s="1" t="s">
        <v>58</v>
      </c>
    </row>
    <row r="252" spans="1:4">
      <c r="A252" s="4">
        <v>62125</v>
      </c>
      <c r="B252" s="1" t="s">
        <v>287</v>
      </c>
      <c r="C252" s="1">
        <v>5220300</v>
      </c>
      <c r="D252" s="1" t="s">
        <v>58</v>
      </c>
    </row>
    <row r="253" spans="1:4">
      <c r="A253" s="4">
        <v>62127</v>
      </c>
      <c r="B253" s="1" t="s">
        <v>288</v>
      </c>
      <c r="C253" s="1">
        <v>5220400</v>
      </c>
      <c r="D253" s="1" t="s">
        <v>212</v>
      </c>
    </row>
    <row r="254" spans="1:4">
      <c r="A254" s="4">
        <v>62426</v>
      </c>
      <c r="B254" s="1" t="s">
        <v>289</v>
      </c>
      <c r="C254" s="1">
        <v>1060105</v>
      </c>
      <c r="D254" s="1" t="s">
        <v>290</v>
      </c>
    </row>
    <row r="255" spans="1:4">
      <c r="A255" s="4">
        <v>62476</v>
      </c>
      <c r="B255" s="1" t="s">
        <v>291</v>
      </c>
      <c r="C255" s="1">
        <v>5190100</v>
      </c>
      <c r="D255" s="1" t="s">
        <v>146</v>
      </c>
    </row>
    <row r="256" spans="1:4">
      <c r="A256" s="4">
        <v>62483</v>
      </c>
      <c r="B256" s="1" t="s">
        <v>292</v>
      </c>
      <c r="C256" s="1">
        <v>5220300</v>
      </c>
      <c r="D256" s="1" t="s">
        <v>58</v>
      </c>
    </row>
    <row r="257" spans="1:4">
      <c r="A257" s="4">
        <v>62492</v>
      </c>
      <c r="B257" s="1" t="s">
        <v>293</v>
      </c>
      <c r="C257" s="1">
        <v>4300202</v>
      </c>
      <c r="D257" s="1" t="s">
        <v>228</v>
      </c>
    </row>
    <row r="258" spans="1:4">
      <c r="A258" s="4">
        <v>62533</v>
      </c>
      <c r="B258" s="1" t="s">
        <v>294</v>
      </c>
      <c r="C258" s="1">
        <v>5190100</v>
      </c>
      <c r="D258" s="1" t="s">
        <v>146</v>
      </c>
    </row>
    <row r="259" spans="1:4">
      <c r="A259" s="4">
        <v>62584</v>
      </c>
      <c r="B259" s="1" t="s">
        <v>295</v>
      </c>
      <c r="C259" s="1">
        <v>4300200</v>
      </c>
      <c r="D259" s="1" t="s">
        <v>174</v>
      </c>
    </row>
    <row r="260" spans="1:4">
      <c r="A260" s="4">
        <v>62763</v>
      </c>
      <c r="B260" s="1" t="s">
        <v>296</v>
      </c>
      <c r="C260" s="1">
        <v>5190100</v>
      </c>
      <c r="D260" s="1" t="s">
        <v>146</v>
      </c>
    </row>
    <row r="261" spans="1:4">
      <c r="A261" s="4">
        <v>62814</v>
      </c>
      <c r="B261" s="1" t="s">
        <v>297</v>
      </c>
      <c r="C261" s="1">
        <v>4250400</v>
      </c>
      <c r="D261" s="1" t="s">
        <v>298</v>
      </c>
    </row>
    <row r="262" spans="1:4">
      <c r="A262" s="4">
        <v>62940</v>
      </c>
      <c r="B262" s="1" t="s">
        <v>299</v>
      </c>
      <c r="C262" s="1">
        <v>5220400</v>
      </c>
      <c r="D262" s="1" t="s">
        <v>212</v>
      </c>
    </row>
    <row r="263" spans="1:4">
      <c r="A263" s="4">
        <v>63042</v>
      </c>
      <c r="B263" s="1" t="s">
        <v>300</v>
      </c>
      <c r="C263" s="1">
        <v>7000200</v>
      </c>
      <c r="D263" s="1" t="s">
        <v>301</v>
      </c>
    </row>
    <row r="264" spans="1:4">
      <c r="A264" s="4">
        <v>63144</v>
      </c>
      <c r="B264" s="1" t="s">
        <v>302</v>
      </c>
      <c r="C264" s="1">
        <v>5190100</v>
      </c>
      <c r="D264" s="1" t="s">
        <v>146</v>
      </c>
    </row>
    <row r="265" spans="1:4">
      <c r="A265" s="4">
        <v>63336</v>
      </c>
      <c r="B265" s="1" t="s">
        <v>303</v>
      </c>
      <c r="C265" s="1">
        <v>1010102</v>
      </c>
      <c r="D265" s="1" t="s">
        <v>304</v>
      </c>
    </row>
    <row r="266" spans="1:4">
      <c r="A266" s="4">
        <v>63440</v>
      </c>
      <c r="B266" s="1" t="s">
        <v>305</v>
      </c>
      <c r="C266" s="1">
        <v>5220300</v>
      </c>
      <c r="D266" s="1" t="s">
        <v>58</v>
      </c>
    </row>
    <row r="267" spans="1:4">
      <c r="A267" s="4">
        <v>63498</v>
      </c>
      <c r="B267" s="1" t="s">
        <v>306</v>
      </c>
      <c r="C267" s="1">
        <v>4300200</v>
      </c>
      <c r="D267" s="1" t="s">
        <v>174</v>
      </c>
    </row>
    <row r="268" spans="1:4">
      <c r="A268" s="4">
        <v>63685</v>
      </c>
      <c r="B268" s="1" t="s">
        <v>307</v>
      </c>
      <c r="C268" s="1">
        <v>5220400</v>
      </c>
      <c r="D268" s="1" t="s">
        <v>212</v>
      </c>
    </row>
    <row r="269" spans="1:4">
      <c r="A269" s="4">
        <v>63687</v>
      </c>
      <c r="B269" s="1" t="s">
        <v>308</v>
      </c>
      <c r="C269" s="1">
        <v>5170100</v>
      </c>
      <c r="D269" s="1" t="s">
        <v>85</v>
      </c>
    </row>
    <row r="270" spans="1:4">
      <c r="A270" s="4">
        <v>63711</v>
      </c>
      <c r="B270" s="1" t="s">
        <v>309</v>
      </c>
      <c r="C270" s="1">
        <v>5220400</v>
      </c>
      <c r="D270" s="1" t="s">
        <v>212</v>
      </c>
    </row>
    <row r="271" spans="1:4">
      <c r="A271" s="4">
        <v>63712</v>
      </c>
      <c r="B271" s="1" t="s">
        <v>310</v>
      </c>
      <c r="C271" s="1">
        <v>5220400</v>
      </c>
      <c r="D271" s="1" t="s">
        <v>212</v>
      </c>
    </row>
    <row r="272" spans="1:4">
      <c r="A272" s="4">
        <v>63844</v>
      </c>
      <c r="B272" s="1" t="s">
        <v>311</v>
      </c>
      <c r="C272" s="1">
        <v>4100101</v>
      </c>
      <c r="D272" s="1" t="s">
        <v>216</v>
      </c>
    </row>
    <row r="273" spans="1:4">
      <c r="A273" s="4">
        <v>63922</v>
      </c>
      <c r="B273" s="1" t="s">
        <v>312</v>
      </c>
      <c r="C273" s="1">
        <v>5170100</v>
      </c>
      <c r="D273" s="1" t="s">
        <v>85</v>
      </c>
    </row>
    <row r="274" spans="1:4">
      <c r="A274" s="4">
        <v>63924</v>
      </c>
      <c r="B274" s="1" t="s">
        <v>313</v>
      </c>
      <c r="C274" s="1">
        <v>5170100</v>
      </c>
      <c r="D274" s="1" t="s">
        <v>85</v>
      </c>
    </row>
    <row r="275" spans="1:4">
      <c r="A275" s="4">
        <v>63926</v>
      </c>
      <c r="B275" s="1" t="s">
        <v>314</v>
      </c>
      <c r="C275" s="1">
        <v>5170100</v>
      </c>
      <c r="D275" s="1" t="s">
        <v>85</v>
      </c>
    </row>
    <row r="276" spans="1:4">
      <c r="A276" s="4">
        <v>63927</v>
      </c>
      <c r="B276" s="1" t="s">
        <v>315</v>
      </c>
      <c r="C276" s="1">
        <v>5170100</v>
      </c>
      <c r="D276" s="1" t="s">
        <v>85</v>
      </c>
    </row>
    <row r="277" spans="1:4">
      <c r="A277" s="4">
        <v>63949</v>
      </c>
      <c r="B277" s="1" t="s">
        <v>316</v>
      </c>
      <c r="C277" s="1">
        <v>5090201</v>
      </c>
      <c r="D277" s="1" t="s">
        <v>137</v>
      </c>
    </row>
    <row r="278" spans="1:4">
      <c r="A278" s="4">
        <v>63982</v>
      </c>
      <c r="B278" s="1" t="s">
        <v>317</v>
      </c>
      <c r="C278" s="1">
        <v>4100301</v>
      </c>
      <c r="D278" s="1" t="s">
        <v>318</v>
      </c>
    </row>
    <row r="279" spans="1:4">
      <c r="A279" s="4">
        <v>63992</v>
      </c>
      <c r="B279" s="1" t="s">
        <v>319</v>
      </c>
      <c r="C279" s="1">
        <v>7000101</v>
      </c>
      <c r="D279" s="1" t="s">
        <v>242</v>
      </c>
    </row>
    <row r="280" spans="1:4">
      <c r="A280" s="4">
        <v>64110</v>
      </c>
      <c r="B280" s="1" t="s">
        <v>320</v>
      </c>
      <c r="C280" s="1">
        <v>4090300</v>
      </c>
      <c r="D280" s="1" t="s">
        <v>321</v>
      </c>
    </row>
    <row r="281" spans="1:4">
      <c r="A281" s="4">
        <v>64216</v>
      </c>
      <c r="B281" s="1" t="s">
        <v>322</v>
      </c>
      <c r="C281" s="1">
        <v>5220300</v>
      </c>
      <c r="D281" s="1" t="s">
        <v>58</v>
      </c>
    </row>
    <row r="282" spans="1:4">
      <c r="A282" s="4">
        <v>64217</v>
      </c>
      <c r="B282" s="1" t="s">
        <v>323</v>
      </c>
      <c r="C282" s="1">
        <v>5220400</v>
      </c>
      <c r="D282" s="1" t="s">
        <v>212</v>
      </c>
    </row>
    <row r="283" spans="1:4">
      <c r="A283" s="4">
        <v>64267</v>
      </c>
      <c r="B283" s="1" t="s">
        <v>324</v>
      </c>
      <c r="C283" s="1">
        <v>5100200</v>
      </c>
      <c r="D283" s="1" t="s">
        <v>60</v>
      </c>
    </row>
    <row r="284" spans="1:4">
      <c r="A284" s="4">
        <v>64268</v>
      </c>
      <c r="B284" s="1" t="s">
        <v>325</v>
      </c>
      <c r="C284" s="1">
        <v>5100200</v>
      </c>
      <c r="D284" s="1" t="s">
        <v>60</v>
      </c>
    </row>
    <row r="285" spans="1:4">
      <c r="A285" s="4">
        <v>64329</v>
      </c>
      <c r="B285" s="1" t="s">
        <v>326</v>
      </c>
      <c r="C285" s="1">
        <v>5220400</v>
      </c>
      <c r="D285" s="1" t="s">
        <v>212</v>
      </c>
    </row>
    <row r="286" spans="1:4">
      <c r="A286" s="4">
        <v>64331</v>
      </c>
      <c r="B286" s="1" t="s">
        <v>327</v>
      </c>
      <c r="C286" s="1">
        <v>5220400</v>
      </c>
      <c r="D286" s="1" t="s">
        <v>212</v>
      </c>
    </row>
    <row r="287" spans="1:4">
      <c r="A287" s="4">
        <v>64453</v>
      </c>
      <c r="B287" s="1" t="s">
        <v>328</v>
      </c>
      <c r="C287" s="1">
        <v>4110100</v>
      </c>
      <c r="D287" s="1" t="s">
        <v>329</v>
      </c>
    </row>
    <row r="288" spans="1:4">
      <c r="A288" s="4">
        <v>64512</v>
      </c>
      <c r="B288" s="1" t="s">
        <v>330</v>
      </c>
      <c r="C288" s="1">
        <v>4300200</v>
      </c>
      <c r="D288" s="1" t="s">
        <v>174</v>
      </c>
    </row>
    <row r="289" spans="1:4">
      <c r="A289" s="4">
        <v>64598</v>
      </c>
      <c r="B289" s="1" t="s">
        <v>331</v>
      </c>
      <c r="C289" s="1">
        <v>10809</v>
      </c>
      <c r="D289" s="1" t="s">
        <v>129</v>
      </c>
    </row>
    <row r="290" spans="1:4">
      <c r="A290" s="4">
        <v>64600</v>
      </c>
      <c r="B290" s="1" t="s">
        <v>332</v>
      </c>
      <c r="C290" s="1">
        <v>10809</v>
      </c>
      <c r="D290" s="1" t="s">
        <v>129</v>
      </c>
    </row>
    <row r="291" spans="1:4">
      <c r="A291" s="4">
        <v>64602</v>
      </c>
      <c r="B291" s="1" t="s">
        <v>333</v>
      </c>
      <c r="C291" s="1">
        <v>4110100</v>
      </c>
      <c r="D291" s="1" t="s">
        <v>329</v>
      </c>
    </row>
    <row r="292" spans="1:4">
      <c r="A292" s="4">
        <v>64665</v>
      </c>
      <c r="B292" s="1" t="s">
        <v>334</v>
      </c>
      <c r="C292" s="1">
        <v>5090101</v>
      </c>
      <c r="D292" s="1" t="s">
        <v>117</v>
      </c>
    </row>
    <row r="293" spans="1:4">
      <c r="A293" s="4">
        <v>64687</v>
      </c>
      <c r="B293" s="1" t="s">
        <v>335</v>
      </c>
      <c r="C293" s="1">
        <v>5220400</v>
      </c>
      <c r="D293" s="1" t="s">
        <v>212</v>
      </c>
    </row>
    <row r="294" spans="1:4">
      <c r="A294" s="4">
        <v>64704</v>
      </c>
      <c r="B294" s="1" t="s">
        <v>336</v>
      </c>
      <c r="C294" s="1">
        <v>5190100</v>
      </c>
      <c r="D294" s="1" t="s">
        <v>146</v>
      </c>
    </row>
    <row r="295" spans="1:4">
      <c r="A295" s="4">
        <v>64707</v>
      </c>
      <c r="B295" s="1" t="s">
        <v>337</v>
      </c>
      <c r="C295" s="1">
        <v>5190100</v>
      </c>
      <c r="D295" s="1" t="s">
        <v>146</v>
      </c>
    </row>
    <row r="296" spans="1:4">
      <c r="A296" s="4">
        <v>64708</v>
      </c>
      <c r="B296" s="1" t="s">
        <v>338</v>
      </c>
      <c r="C296" s="1">
        <v>5190100</v>
      </c>
      <c r="D296" s="1" t="s">
        <v>146</v>
      </c>
    </row>
    <row r="297" spans="1:4">
      <c r="A297" s="4">
        <v>64710</v>
      </c>
      <c r="B297" s="1" t="s">
        <v>339</v>
      </c>
      <c r="C297" s="1">
        <v>5190100</v>
      </c>
      <c r="D297" s="1" t="s">
        <v>146</v>
      </c>
    </row>
    <row r="298" spans="1:4">
      <c r="A298" s="4">
        <v>64783</v>
      </c>
      <c r="B298" s="1" t="s">
        <v>340</v>
      </c>
      <c r="C298" s="1">
        <v>5190100</v>
      </c>
      <c r="D298" s="1" t="s">
        <v>146</v>
      </c>
    </row>
    <row r="299" spans="1:4">
      <c r="A299" s="4">
        <v>64791</v>
      </c>
      <c r="B299" s="1" t="s">
        <v>341</v>
      </c>
      <c r="C299" s="1">
        <v>5220300</v>
      </c>
      <c r="D299" s="1" t="s">
        <v>58</v>
      </c>
    </row>
    <row r="300" spans="1:4">
      <c r="A300" s="4">
        <v>64840</v>
      </c>
      <c r="B300" s="1" t="s">
        <v>342</v>
      </c>
      <c r="C300" s="1">
        <v>4300200</v>
      </c>
      <c r="D300" s="1" t="s">
        <v>174</v>
      </c>
    </row>
    <row r="301" spans="1:4">
      <c r="A301" s="4">
        <v>64868</v>
      </c>
      <c r="B301" s="1" t="s">
        <v>343</v>
      </c>
      <c r="C301" s="1">
        <v>4300202</v>
      </c>
      <c r="D301" s="1" t="s">
        <v>228</v>
      </c>
    </row>
    <row r="302" spans="1:4">
      <c r="A302" s="4">
        <v>64896</v>
      </c>
      <c r="B302" s="1" t="s">
        <v>344</v>
      </c>
      <c r="C302" s="1">
        <v>5090101</v>
      </c>
      <c r="D302" s="1" t="s">
        <v>117</v>
      </c>
    </row>
    <row r="303" spans="1:4">
      <c r="A303" s="4">
        <v>64918</v>
      </c>
      <c r="B303" s="1" t="s">
        <v>331</v>
      </c>
      <c r="C303" s="1">
        <v>10809</v>
      </c>
      <c r="D303" s="1" t="s">
        <v>129</v>
      </c>
    </row>
    <row r="304" spans="1:4">
      <c r="A304" s="4">
        <v>64999</v>
      </c>
      <c r="B304" s="1" t="s">
        <v>345</v>
      </c>
      <c r="C304" s="1">
        <v>40106</v>
      </c>
      <c r="D304" s="1" t="s">
        <v>346</v>
      </c>
    </row>
    <row r="305" spans="1:4">
      <c r="A305" s="4">
        <v>65000</v>
      </c>
      <c r="B305" s="1" t="s">
        <v>347</v>
      </c>
      <c r="C305" s="1">
        <v>40106</v>
      </c>
      <c r="D305" s="1" t="s">
        <v>346</v>
      </c>
    </row>
    <row r="306" spans="1:4">
      <c r="A306" s="4">
        <v>65001</v>
      </c>
      <c r="B306" s="1" t="s">
        <v>348</v>
      </c>
      <c r="C306" s="1">
        <v>40106</v>
      </c>
      <c r="D306" s="1" t="s">
        <v>346</v>
      </c>
    </row>
    <row r="307" spans="1:4">
      <c r="A307" s="4">
        <v>65011</v>
      </c>
      <c r="B307" s="1" t="s">
        <v>349</v>
      </c>
      <c r="C307" s="1">
        <v>5170100</v>
      </c>
      <c r="D307" s="1" t="s">
        <v>85</v>
      </c>
    </row>
    <row r="308" spans="1:4">
      <c r="A308" s="4">
        <v>65012</v>
      </c>
      <c r="B308" s="1" t="s">
        <v>350</v>
      </c>
      <c r="C308" s="1">
        <v>5170100</v>
      </c>
      <c r="D308" s="1" t="s">
        <v>85</v>
      </c>
    </row>
    <row r="309" spans="1:4">
      <c r="A309" s="4">
        <v>65082</v>
      </c>
      <c r="B309" s="1" t="s">
        <v>351</v>
      </c>
      <c r="C309" s="1">
        <v>5220400</v>
      </c>
      <c r="D309" s="1" t="s">
        <v>212</v>
      </c>
    </row>
    <row r="310" spans="1:4">
      <c r="A310" s="4">
        <v>65118</v>
      </c>
      <c r="B310" s="1" t="s">
        <v>352</v>
      </c>
      <c r="C310" s="1">
        <v>4300200</v>
      </c>
      <c r="D310" s="1" t="s">
        <v>174</v>
      </c>
    </row>
    <row r="311" spans="1:4">
      <c r="A311" s="4">
        <v>65119</v>
      </c>
      <c r="B311" s="1" t="s">
        <v>353</v>
      </c>
      <c r="C311" s="1">
        <v>4300202</v>
      </c>
      <c r="D311" s="1" t="s">
        <v>228</v>
      </c>
    </row>
    <row r="312" spans="1:4">
      <c r="A312" s="4">
        <v>65152</v>
      </c>
      <c r="B312" s="1" t="s">
        <v>354</v>
      </c>
      <c r="C312" s="1">
        <v>5190100</v>
      </c>
      <c r="D312" s="1" t="s">
        <v>146</v>
      </c>
    </row>
    <row r="313" spans="1:4">
      <c r="A313" s="4">
        <v>65153</v>
      </c>
      <c r="B313" s="1" t="s">
        <v>355</v>
      </c>
      <c r="C313" s="1">
        <v>4300200</v>
      </c>
      <c r="D313" s="1" t="s">
        <v>174</v>
      </c>
    </row>
    <row r="314" spans="1:4">
      <c r="A314" s="4">
        <v>65186</v>
      </c>
      <c r="B314" s="1" t="s">
        <v>356</v>
      </c>
      <c r="C314" s="1">
        <v>4110100</v>
      </c>
      <c r="D314" s="1" t="s">
        <v>329</v>
      </c>
    </row>
    <row r="315" spans="1:4">
      <c r="A315" s="4">
        <v>65230</v>
      </c>
      <c r="B315" s="1" t="s">
        <v>357</v>
      </c>
      <c r="C315" s="1">
        <v>5220300</v>
      </c>
      <c r="D315" s="1" t="s">
        <v>58</v>
      </c>
    </row>
    <row r="316" spans="1:4">
      <c r="A316" s="4">
        <v>65249</v>
      </c>
      <c r="B316" s="1" t="s">
        <v>358</v>
      </c>
      <c r="C316" s="1">
        <v>5090201</v>
      </c>
      <c r="D316" s="1" t="s">
        <v>137</v>
      </c>
    </row>
    <row r="317" spans="1:4">
      <c r="A317" s="4">
        <v>65250</v>
      </c>
      <c r="B317" s="1" t="s">
        <v>359</v>
      </c>
      <c r="C317" s="1">
        <v>5090201</v>
      </c>
      <c r="D317" s="1" t="s">
        <v>137</v>
      </c>
    </row>
    <row r="318" spans="1:4">
      <c r="A318" s="4">
        <v>65361</v>
      </c>
      <c r="B318" s="1" t="s">
        <v>360</v>
      </c>
      <c r="C318" s="1">
        <v>1060105</v>
      </c>
      <c r="D318" s="1" t="s">
        <v>290</v>
      </c>
    </row>
    <row r="319" spans="1:4">
      <c r="A319" s="4">
        <v>65376</v>
      </c>
      <c r="B319" s="1" t="s">
        <v>361</v>
      </c>
      <c r="C319" s="1">
        <v>1010102</v>
      </c>
      <c r="D319" s="1" t="s">
        <v>304</v>
      </c>
    </row>
    <row r="320" spans="1:4">
      <c r="A320" s="4">
        <v>65497</v>
      </c>
      <c r="B320" s="1" t="s">
        <v>362</v>
      </c>
      <c r="C320" s="1">
        <v>5090201</v>
      </c>
      <c r="D320" s="1" t="s">
        <v>137</v>
      </c>
    </row>
    <row r="321" spans="1:4">
      <c r="A321" s="4">
        <v>65549</v>
      </c>
      <c r="B321" s="1" t="s">
        <v>363</v>
      </c>
      <c r="C321" s="1">
        <v>4090300</v>
      </c>
      <c r="D321" s="1" t="s">
        <v>321</v>
      </c>
    </row>
    <row r="322" spans="1:4">
      <c r="A322" s="4">
        <v>65629</v>
      </c>
      <c r="B322" s="1" t="s">
        <v>364</v>
      </c>
      <c r="C322" s="1">
        <v>40302</v>
      </c>
      <c r="D322" s="1" t="s">
        <v>27</v>
      </c>
    </row>
    <row r="323" spans="1:4">
      <c r="A323" s="4">
        <v>65630</v>
      </c>
      <c r="B323" s="1" t="s">
        <v>365</v>
      </c>
      <c r="C323" s="1">
        <v>40302</v>
      </c>
      <c r="D323" s="1" t="s">
        <v>27</v>
      </c>
    </row>
    <row r="324" spans="1:4">
      <c r="A324" s="4">
        <v>65674</v>
      </c>
      <c r="B324" s="1" t="s">
        <v>366</v>
      </c>
      <c r="C324" s="1">
        <v>5110201</v>
      </c>
      <c r="D324" s="1" t="s">
        <v>87</v>
      </c>
    </row>
    <row r="325" spans="1:4">
      <c r="A325" s="4">
        <v>65675</v>
      </c>
      <c r="B325" s="1" t="s">
        <v>367</v>
      </c>
      <c r="C325" s="1">
        <v>5110201</v>
      </c>
      <c r="D325" s="1" t="s">
        <v>87</v>
      </c>
    </row>
    <row r="326" spans="1:4">
      <c r="A326" s="4">
        <v>65693</v>
      </c>
      <c r="B326" s="1" t="s">
        <v>368</v>
      </c>
      <c r="C326" s="1">
        <v>4100301</v>
      </c>
      <c r="D326" s="1" t="s">
        <v>318</v>
      </c>
    </row>
    <row r="327" spans="1:4">
      <c r="A327" s="4">
        <v>65707</v>
      </c>
      <c r="B327" s="1" t="s">
        <v>369</v>
      </c>
      <c r="C327" s="1">
        <v>5170100</v>
      </c>
      <c r="D327" s="1" t="s">
        <v>85</v>
      </c>
    </row>
    <row r="328" spans="1:4">
      <c r="A328" s="4">
        <v>65709</v>
      </c>
      <c r="B328" s="1" t="s">
        <v>370</v>
      </c>
      <c r="C328" s="1">
        <v>5220300</v>
      </c>
      <c r="D328" s="1" t="s">
        <v>58</v>
      </c>
    </row>
    <row r="329" spans="1:4">
      <c r="A329" s="4">
        <v>65711</v>
      </c>
      <c r="B329" s="1" t="s">
        <v>371</v>
      </c>
      <c r="C329" s="1">
        <v>5190100</v>
      </c>
      <c r="D329" s="1" t="s">
        <v>146</v>
      </c>
    </row>
    <row r="330" spans="1:4">
      <c r="A330" s="4">
        <v>65717</v>
      </c>
      <c r="B330" s="1" t="s">
        <v>372</v>
      </c>
      <c r="C330" s="1">
        <v>5190100</v>
      </c>
      <c r="D330" s="1" t="s">
        <v>146</v>
      </c>
    </row>
    <row r="331" spans="1:4">
      <c r="A331" s="4">
        <v>65739</v>
      </c>
      <c r="B331" s="1" t="s">
        <v>373</v>
      </c>
      <c r="C331" s="1">
        <v>4250400</v>
      </c>
      <c r="D331" s="1" t="s">
        <v>298</v>
      </c>
    </row>
    <row r="332" spans="1:4">
      <c r="A332" s="4">
        <v>65935</v>
      </c>
      <c r="B332" s="1" t="s">
        <v>374</v>
      </c>
      <c r="C332" s="1">
        <v>4020100</v>
      </c>
      <c r="D332" s="1" t="s">
        <v>375</v>
      </c>
    </row>
    <row r="333" spans="1:4">
      <c r="A333" s="4">
        <v>65938</v>
      </c>
      <c r="B333" s="1" t="s">
        <v>376</v>
      </c>
      <c r="C333" s="1">
        <v>4020100</v>
      </c>
      <c r="D333" s="1" t="s">
        <v>375</v>
      </c>
    </row>
    <row r="334" spans="1:4">
      <c r="A334" s="4">
        <v>65955</v>
      </c>
      <c r="B334" s="1" t="s">
        <v>377</v>
      </c>
      <c r="C334" s="1">
        <v>4300200</v>
      </c>
      <c r="D334" s="1" t="s">
        <v>174</v>
      </c>
    </row>
    <row r="335" spans="1:4">
      <c r="A335" s="4">
        <v>65977</v>
      </c>
      <c r="B335" s="1" t="s">
        <v>378</v>
      </c>
      <c r="C335" s="1">
        <v>5090101</v>
      </c>
      <c r="D335" s="1" t="s">
        <v>117</v>
      </c>
    </row>
    <row r="336" spans="1:4">
      <c r="A336" s="4">
        <v>66040</v>
      </c>
      <c r="B336" s="1" t="s">
        <v>379</v>
      </c>
      <c r="C336" s="1">
        <v>4300200</v>
      </c>
      <c r="D336" s="1" t="s">
        <v>174</v>
      </c>
    </row>
    <row r="337" spans="1:4">
      <c r="A337" s="4">
        <v>66089</v>
      </c>
      <c r="B337" s="1" t="s">
        <v>380</v>
      </c>
      <c r="C337" s="1">
        <v>5190100</v>
      </c>
      <c r="D337" s="1" t="s">
        <v>146</v>
      </c>
    </row>
    <row r="338" spans="1:4">
      <c r="A338" s="4">
        <v>66185</v>
      </c>
      <c r="B338" s="1" t="s">
        <v>381</v>
      </c>
      <c r="C338" s="1">
        <v>5090101</v>
      </c>
      <c r="D338" s="1" t="s">
        <v>117</v>
      </c>
    </row>
    <row r="339" spans="1:4">
      <c r="A339" s="4">
        <v>66186</v>
      </c>
      <c r="B339" s="1" t="s">
        <v>382</v>
      </c>
      <c r="C339" s="1">
        <v>5090101</v>
      </c>
      <c r="D339" s="1" t="s">
        <v>117</v>
      </c>
    </row>
    <row r="340" spans="1:4">
      <c r="A340" s="4">
        <v>66187</v>
      </c>
      <c r="B340" s="1" t="s">
        <v>383</v>
      </c>
      <c r="C340" s="1">
        <v>5090101</v>
      </c>
      <c r="D340" s="1" t="s">
        <v>117</v>
      </c>
    </row>
    <row r="341" spans="1:4">
      <c r="A341" s="4">
        <v>66205</v>
      </c>
      <c r="B341" s="1" t="s">
        <v>384</v>
      </c>
      <c r="C341" s="1">
        <v>5170100</v>
      </c>
      <c r="D341" s="1" t="s">
        <v>85</v>
      </c>
    </row>
    <row r="342" spans="1:4">
      <c r="A342" s="4">
        <v>66258</v>
      </c>
      <c r="B342" s="1" t="s">
        <v>385</v>
      </c>
      <c r="C342" s="1">
        <v>5090201</v>
      </c>
      <c r="D342" s="1" t="s">
        <v>137</v>
      </c>
    </row>
    <row r="343" spans="1:4">
      <c r="A343" s="4">
        <v>66271</v>
      </c>
      <c r="B343" s="1" t="s">
        <v>386</v>
      </c>
      <c r="C343" s="1">
        <v>5090201</v>
      </c>
      <c r="D343" s="1" t="s">
        <v>137</v>
      </c>
    </row>
    <row r="344" spans="1:4">
      <c r="A344" s="4">
        <v>66337</v>
      </c>
      <c r="B344" s="1" t="s">
        <v>387</v>
      </c>
      <c r="C344" s="1">
        <v>5190100</v>
      </c>
      <c r="D344" s="1" t="s">
        <v>146</v>
      </c>
    </row>
    <row r="345" spans="1:4">
      <c r="A345" s="4">
        <v>66388</v>
      </c>
      <c r="B345" s="1" t="s">
        <v>388</v>
      </c>
      <c r="C345" s="1">
        <v>10809</v>
      </c>
      <c r="D345" s="1" t="s">
        <v>129</v>
      </c>
    </row>
    <row r="346" spans="1:4">
      <c r="A346" s="4">
        <v>66406</v>
      </c>
      <c r="B346" s="1" t="s">
        <v>389</v>
      </c>
      <c r="C346" s="1">
        <v>4300200</v>
      </c>
      <c r="D346" s="1" t="s">
        <v>174</v>
      </c>
    </row>
    <row r="347" spans="1:4">
      <c r="A347" s="4">
        <v>66433</v>
      </c>
      <c r="B347" s="1" t="s">
        <v>390</v>
      </c>
      <c r="C347" s="1">
        <v>4100101</v>
      </c>
      <c r="D347" s="1" t="s">
        <v>216</v>
      </c>
    </row>
    <row r="348" spans="1:4">
      <c r="A348" s="4">
        <v>66454</v>
      </c>
      <c r="B348" s="1" t="s">
        <v>391</v>
      </c>
      <c r="C348" s="1">
        <v>4100301</v>
      </c>
      <c r="D348" s="1" t="s">
        <v>318</v>
      </c>
    </row>
    <row r="349" spans="1:4">
      <c r="A349" s="4">
        <v>66568</v>
      </c>
      <c r="B349" s="1" t="s">
        <v>392</v>
      </c>
      <c r="C349" s="1">
        <v>7000101</v>
      </c>
      <c r="D349" s="1" t="s">
        <v>242</v>
      </c>
    </row>
    <row r="350" spans="1:4">
      <c r="A350" s="4">
        <v>66569</v>
      </c>
      <c r="B350" s="1" t="s">
        <v>393</v>
      </c>
      <c r="C350" s="1">
        <v>7000101</v>
      </c>
      <c r="D350" s="1" t="s">
        <v>242</v>
      </c>
    </row>
    <row r="351" spans="1:4">
      <c r="A351" s="4">
        <v>66570</v>
      </c>
      <c r="B351" s="1" t="s">
        <v>394</v>
      </c>
      <c r="C351" s="1">
        <v>7000101</v>
      </c>
      <c r="D351" s="1" t="s">
        <v>242</v>
      </c>
    </row>
    <row r="352" spans="1:4">
      <c r="A352" s="4">
        <v>66584</v>
      </c>
      <c r="B352" s="1" t="s">
        <v>395</v>
      </c>
      <c r="C352" s="1">
        <v>5220400</v>
      </c>
      <c r="D352" s="1" t="s">
        <v>212</v>
      </c>
    </row>
    <row r="353" spans="1:4">
      <c r="A353" s="4">
        <v>66593</v>
      </c>
      <c r="B353" s="1" t="s">
        <v>396</v>
      </c>
      <c r="C353" s="1">
        <v>5220300</v>
      </c>
      <c r="D353" s="1" t="s">
        <v>58</v>
      </c>
    </row>
    <row r="354" spans="1:4">
      <c r="A354" s="4">
        <v>66596</v>
      </c>
      <c r="B354" s="1" t="s">
        <v>397</v>
      </c>
      <c r="C354" s="1">
        <v>5220400</v>
      </c>
      <c r="D354" s="1" t="s">
        <v>212</v>
      </c>
    </row>
    <row r="355" spans="1:4">
      <c r="A355" s="4">
        <v>66609</v>
      </c>
      <c r="B355" s="1" t="s">
        <v>374</v>
      </c>
      <c r="C355" s="1">
        <v>4020100</v>
      </c>
      <c r="D355" s="1" t="s">
        <v>375</v>
      </c>
    </row>
    <row r="356" spans="1:4">
      <c r="A356" s="4">
        <v>66683</v>
      </c>
      <c r="B356" s="1" t="s">
        <v>398</v>
      </c>
      <c r="C356" s="1">
        <v>5090201</v>
      </c>
      <c r="D356" s="1" t="s">
        <v>137</v>
      </c>
    </row>
    <row r="357" spans="1:4">
      <c r="A357" s="4">
        <v>66694</v>
      </c>
      <c r="B357" s="1" t="s">
        <v>399</v>
      </c>
      <c r="C357" s="1">
        <v>5190100</v>
      </c>
      <c r="D357" s="1" t="s">
        <v>146</v>
      </c>
    </row>
    <row r="358" spans="1:4">
      <c r="A358" s="4">
        <v>66697</v>
      </c>
      <c r="B358" s="1" t="s">
        <v>400</v>
      </c>
      <c r="C358" s="1">
        <v>5190100</v>
      </c>
      <c r="D358" s="1" t="s">
        <v>146</v>
      </c>
    </row>
    <row r="359" spans="1:4">
      <c r="A359" s="4">
        <v>66776</v>
      </c>
      <c r="B359" s="1" t="s">
        <v>401</v>
      </c>
      <c r="C359" s="1">
        <v>5220300</v>
      </c>
      <c r="D359" s="1" t="s">
        <v>58</v>
      </c>
    </row>
    <row r="360" spans="1:4">
      <c r="A360" s="4">
        <v>66813</v>
      </c>
      <c r="B360" s="1" t="s">
        <v>402</v>
      </c>
      <c r="C360" s="1">
        <v>5100200</v>
      </c>
      <c r="D360" s="1" t="s">
        <v>60</v>
      </c>
    </row>
    <row r="361" spans="1:4">
      <c r="A361" s="4">
        <v>66816</v>
      </c>
      <c r="B361" s="1" t="s">
        <v>332</v>
      </c>
      <c r="C361" s="1">
        <v>10809</v>
      </c>
      <c r="D361" s="1" t="s">
        <v>129</v>
      </c>
    </row>
    <row r="362" spans="1:4">
      <c r="A362" s="4">
        <v>66817</v>
      </c>
      <c r="B362" s="1" t="s">
        <v>403</v>
      </c>
      <c r="C362" s="1">
        <v>5220400</v>
      </c>
      <c r="D362" s="1" t="s">
        <v>212</v>
      </c>
    </row>
    <row r="363" spans="1:4">
      <c r="A363" s="4">
        <v>66818</v>
      </c>
      <c r="B363" s="1" t="s">
        <v>404</v>
      </c>
      <c r="C363" s="1">
        <v>5220400</v>
      </c>
      <c r="D363" s="1" t="s">
        <v>212</v>
      </c>
    </row>
    <row r="364" spans="1:4">
      <c r="A364" s="4">
        <v>66847</v>
      </c>
      <c r="B364" s="1" t="s">
        <v>405</v>
      </c>
      <c r="C364" s="1">
        <v>5090201</v>
      </c>
      <c r="D364" s="1" t="s">
        <v>137</v>
      </c>
    </row>
    <row r="365" spans="1:4">
      <c r="A365" s="4">
        <v>66857</v>
      </c>
      <c r="B365" s="1" t="s">
        <v>406</v>
      </c>
      <c r="C365" s="1">
        <v>5090201</v>
      </c>
      <c r="D365" s="1" t="s">
        <v>137</v>
      </c>
    </row>
    <row r="366" spans="1:4">
      <c r="A366" s="4">
        <v>66917</v>
      </c>
      <c r="B366" s="1" t="s">
        <v>407</v>
      </c>
      <c r="C366" s="1">
        <v>5090201</v>
      </c>
      <c r="D366" s="1" t="s">
        <v>137</v>
      </c>
    </row>
    <row r="367" spans="1:4">
      <c r="A367" s="4">
        <v>66920</v>
      </c>
      <c r="B367" s="1" t="s">
        <v>408</v>
      </c>
      <c r="C367" s="1">
        <v>5090201</v>
      </c>
      <c r="D367" s="1" t="s">
        <v>137</v>
      </c>
    </row>
    <row r="368" spans="1:4">
      <c r="A368" s="4">
        <v>66939</v>
      </c>
      <c r="B368" s="1" t="s">
        <v>409</v>
      </c>
      <c r="C368" s="1">
        <v>5090201</v>
      </c>
      <c r="D368" s="1" t="s">
        <v>137</v>
      </c>
    </row>
    <row r="369" spans="1:4">
      <c r="A369" s="4">
        <v>67003</v>
      </c>
      <c r="B369" s="1" t="s">
        <v>410</v>
      </c>
      <c r="C369" s="1">
        <v>4100301</v>
      </c>
      <c r="D369" s="1" t="s">
        <v>318</v>
      </c>
    </row>
    <row r="370" spans="1:4">
      <c r="A370" s="4">
        <v>67056</v>
      </c>
      <c r="B370" s="1" t="s">
        <v>411</v>
      </c>
      <c r="C370" s="1">
        <v>5220300</v>
      </c>
      <c r="D370" s="1" t="s">
        <v>58</v>
      </c>
    </row>
    <row r="371" spans="1:4">
      <c r="A371" s="4">
        <v>67148</v>
      </c>
      <c r="B371" s="1" t="s">
        <v>412</v>
      </c>
      <c r="C371" s="1">
        <v>5110201</v>
      </c>
      <c r="D371" s="1" t="s">
        <v>87</v>
      </c>
    </row>
    <row r="372" spans="1:4">
      <c r="A372" s="4">
        <v>67149</v>
      </c>
      <c r="B372" s="1" t="s">
        <v>413</v>
      </c>
      <c r="C372" s="1">
        <v>5110201</v>
      </c>
      <c r="D372" s="1" t="s">
        <v>87</v>
      </c>
    </row>
    <row r="373" spans="1:4">
      <c r="A373" s="4">
        <v>67186</v>
      </c>
      <c r="B373" s="1" t="s">
        <v>414</v>
      </c>
      <c r="C373" s="1">
        <v>5090201</v>
      </c>
      <c r="D373" s="1" t="s">
        <v>137</v>
      </c>
    </row>
    <row r="374" spans="1:4">
      <c r="A374" s="4">
        <v>67187</v>
      </c>
      <c r="B374" s="1" t="s">
        <v>415</v>
      </c>
      <c r="C374" s="1">
        <v>5090201</v>
      </c>
      <c r="D374" s="1" t="s">
        <v>137</v>
      </c>
    </row>
    <row r="375" spans="1:4">
      <c r="A375" s="4">
        <v>67189</v>
      </c>
      <c r="B375" s="1" t="s">
        <v>416</v>
      </c>
      <c r="C375" s="1">
        <v>5090201</v>
      </c>
      <c r="D375" s="1" t="s">
        <v>137</v>
      </c>
    </row>
    <row r="376" spans="1:4">
      <c r="A376" s="4">
        <v>67206</v>
      </c>
      <c r="B376" s="1" t="s">
        <v>417</v>
      </c>
      <c r="C376" s="1">
        <v>5090201</v>
      </c>
      <c r="D376" s="1" t="s">
        <v>137</v>
      </c>
    </row>
    <row r="377" spans="1:4">
      <c r="A377" s="4">
        <v>67269</v>
      </c>
      <c r="B377" s="1" t="s">
        <v>418</v>
      </c>
      <c r="C377" s="1">
        <v>5190100</v>
      </c>
      <c r="D377" s="1" t="s">
        <v>146</v>
      </c>
    </row>
    <row r="378" spans="1:4">
      <c r="A378" s="4">
        <v>67273</v>
      </c>
      <c r="B378" s="1" t="s">
        <v>419</v>
      </c>
      <c r="C378" s="1">
        <v>5190100</v>
      </c>
      <c r="D378" s="1" t="s">
        <v>146</v>
      </c>
    </row>
    <row r="379" spans="1:4">
      <c r="A379" s="4">
        <v>67274</v>
      </c>
      <c r="B379" s="1" t="s">
        <v>420</v>
      </c>
      <c r="C379" s="1">
        <v>5190100</v>
      </c>
      <c r="D379" s="1" t="s">
        <v>146</v>
      </c>
    </row>
    <row r="380" spans="1:4">
      <c r="A380" s="4">
        <v>67313</v>
      </c>
      <c r="B380" s="1" t="s">
        <v>421</v>
      </c>
      <c r="C380" s="1">
        <v>4250400</v>
      </c>
      <c r="D380" s="1" t="s">
        <v>298</v>
      </c>
    </row>
    <row r="381" spans="1:4">
      <c r="A381" s="4">
        <v>67340</v>
      </c>
      <c r="B381" s="1" t="s">
        <v>422</v>
      </c>
      <c r="C381" s="1">
        <v>5220400</v>
      </c>
      <c r="D381" s="1" t="s">
        <v>212</v>
      </c>
    </row>
    <row r="382" spans="1:4">
      <c r="A382" s="4">
        <v>67364</v>
      </c>
      <c r="B382" s="1" t="s">
        <v>423</v>
      </c>
      <c r="C382" s="1">
        <v>5110202</v>
      </c>
      <c r="D382" s="1" t="s">
        <v>94</v>
      </c>
    </row>
    <row r="383" spans="1:4">
      <c r="A383" s="4">
        <v>67365</v>
      </c>
      <c r="B383" s="1" t="s">
        <v>424</v>
      </c>
      <c r="C383" s="1">
        <v>5110202</v>
      </c>
      <c r="D383" s="1" t="s">
        <v>94</v>
      </c>
    </row>
    <row r="384" spans="1:4">
      <c r="A384" s="4">
        <v>67366</v>
      </c>
      <c r="B384" s="1" t="s">
        <v>425</v>
      </c>
      <c r="C384" s="1">
        <v>5110202</v>
      </c>
      <c r="D384" s="1" t="s">
        <v>94</v>
      </c>
    </row>
    <row r="385" spans="1:4">
      <c r="A385" s="4">
        <v>67367</v>
      </c>
      <c r="B385" s="1" t="s">
        <v>426</v>
      </c>
      <c r="C385" s="1">
        <v>5110202</v>
      </c>
      <c r="D385" s="1" t="s">
        <v>94</v>
      </c>
    </row>
    <row r="386" spans="1:4">
      <c r="A386" s="4">
        <v>67368</v>
      </c>
      <c r="B386" s="1" t="s">
        <v>427</v>
      </c>
      <c r="C386" s="1">
        <v>5110202</v>
      </c>
      <c r="D386" s="1" t="s">
        <v>94</v>
      </c>
    </row>
    <row r="387" spans="1:4">
      <c r="A387" s="4">
        <v>67438</v>
      </c>
      <c r="B387" s="1" t="s">
        <v>428</v>
      </c>
      <c r="C387" s="1">
        <v>5220400</v>
      </c>
      <c r="D387" s="1" t="s">
        <v>212</v>
      </c>
    </row>
    <row r="388" spans="1:4">
      <c r="A388" s="4">
        <v>67459</v>
      </c>
      <c r="B388" s="1" t="s">
        <v>429</v>
      </c>
      <c r="C388" s="1">
        <v>4250400</v>
      </c>
      <c r="D388" s="1" t="s">
        <v>298</v>
      </c>
    </row>
    <row r="389" spans="1:4">
      <c r="A389" s="4">
        <v>67460</v>
      </c>
      <c r="B389" s="1" t="s">
        <v>430</v>
      </c>
      <c r="C389" s="1">
        <v>5090201</v>
      </c>
      <c r="D389" s="1" t="s">
        <v>137</v>
      </c>
    </row>
    <row r="390" spans="1:4">
      <c r="A390" s="4">
        <v>67483</v>
      </c>
      <c r="B390" s="1" t="s">
        <v>431</v>
      </c>
      <c r="C390" s="1">
        <v>4090300</v>
      </c>
      <c r="D390" s="1" t="s">
        <v>321</v>
      </c>
    </row>
    <row r="391" spans="1:4">
      <c r="A391" s="4">
        <v>67511</v>
      </c>
      <c r="B391" s="1" t="s">
        <v>432</v>
      </c>
      <c r="C391" s="1">
        <v>4300202</v>
      </c>
      <c r="D391" s="1" t="s">
        <v>228</v>
      </c>
    </row>
    <row r="392" spans="1:4">
      <c r="A392" s="4">
        <v>67512</v>
      </c>
      <c r="B392" s="1" t="s">
        <v>433</v>
      </c>
      <c r="C392" s="1">
        <v>4300202</v>
      </c>
      <c r="D392" s="1" t="s">
        <v>228</v>
      </c>
    </row>
    <row r="393" spans="1:4">
      <c r="A393" s="4">
        <v>67515</v>
      </c>
      <c r="B393" s="1" t="s">
        <v>434</v>
      </c>
      <c r="C393" s="1">
        <v>40106</v>
      </c>
      <c r="D393" s="1" t="s">
        <v>346</v>
      </c>
    </row>
    <row r="394" spans="1:4">
      <c r="A394" s="4">
        <v>67545</v>
      </c>
      <c r="B394" s="1" t="s">
        <v>435</v>
      </c>
      <c r="C394" s="1">
        <v>4250400</v>
      </c>
      <c r="D394" s="1" t="s">
        <v>298</v>
      </c>
    </row>
    <row r="395" spans="1:4">
      <c r="A395" s="4">
        <v>67570</v>
      </c>
      <c r="B395" s="1" t="s">
        <v>436</v>
      </c>
      <c r="C395" s="1">
        <v>5190100</v>
      </c>
      <c r="D395" s="1" t="s">
        <v>146</v>
      </c>
    </row>
    <row r="396" spans="1:4">
      <c r="A396" s="4">
        <v>67622</v>
      </c>
      <c r="B396" s="1" t="s">
        <v>437</v>
      </c>
      <c r="C396" s="1">
        <v>4090300</v>
      </c>
      <c r="D396" s="1" t="s">
        <v>321</v>
      </c>
    </row>
    <row r="397" spans="1:4">
      <c r="A397" s="4">
        <v>67644</v>
      </c>
      <c r="B397" s="1" t="s">
        <v>438</v>
      </c>
      <c r="C397" s="1">
        <v>5110201</v>
      </c>
      <c r="D397" s="1" t="s">
        <v>87</v>
      </c>
    </row>
    <row r="398" spans="1:4">
      <c r="A398" s="4">
        <v>67651</v>
      </c>
      <c r="B398" s="1" t="s">
        <v>439</v>
      </c>
      <c r="C398" s="1">
        <v>4100301</v>
      </c>
      <c r="D398" s="1" t="s">
        <v>318</v>
      </c>
    </row>
    <row r="399" spans="1:4">
      <c r="A399" s="4">
        <v>67653</v>
      </c>
      <c r="B399" s="1" t="s">
        <v>440</v>
      </c>
      <c r="C399" s="1">
        <v>1010102</v>
      </c>
      <c r="D399" s="1" t="s">
        <v>304</v>
      </c>
    </row>
    <row r="400" spans="1:4">
      <c r="A400" s="4">
        <v>67720</v>
      </c>
      <c r="B400" s="1" t="s">
        <v>441</v>
      </c>
      <c r="C400" s="1">
        <v>1010102</v>
      </c>
      <c r="D400" s="1" t="s">
        <v>304</v>
      </c>
    </row>
    <row r="401" spans="1:4">
      <c r="A401" s="4">
        <v>67754</v>
      </c>
      <c r="B401" s="1" t="s">
        <v>442</v>
      </c>
      <c r="C401" s="1">
        <v>4110100</v>
      </c>
      <c r="D401" s="1" t="s">
        <v>329</v>
      </c>
    </row>
    <row r="402" spans="1:4">
      <c r="A402" s="4">
        <v>67757</v>
      </c>
      <c r="B402" s="1" t="s">
        <v>443</v>
      </c>
      <c r="C402" s="1">
        <v>5090101</v>
      </c>
      <c r="D402" s="1" t="s">
        <v>117</v>
      </c>
    </row>
    <row r="403" spans="1:4">
      <c r="A403" s="4">
        <v>67811</v>
      </c>
      <c r="B403" s="1" t="s">
        <v>444</v>
      </c>
      <c r="C403" s="1">
        <v>5090201</v>
      </c>
      <c r="D403" s="1" t="s">
        <v>137</v>
      </c>
    </row>
    <row r="404" spans="1:4">
      <c r="A404" s="4">
        <v>67824</v>
      </c>
      <c r="B404" s="1" t="s">
        <v>445</v>
      </c>
      <c r="C404" s="1">
        <v>4020100</v>
      </c>
      <c r="D404" s="1" t="s">
        <v>375</v>
      </c>
    </row>
    <row r="405" spans="1:4">
      <c r="A405" s="4">
        <v>67833</v>
      </c>
      <c r="B405" s="1" t="s">
        <v>446</v>
      </c>
      <c r="C405" s="1">
        <v>4250400</v>
      </c>
      <c r="D405" s="1" t="s">
        <v>298</v>
      </c>
    </row>
    <row r="406" spans="1:4">
      <c r="A406" s="4">
        <v>67868</v>
      </c>
      <c r="B406" s="1" t="s">
        <v>447</v>
      </c>
      <c r="C406" s="1">
        <v>10809</v>
      </c>
      <c r="D406" s="1" t="s">
        <v>129</v>
      </c>
    </row>
    <row r="407" spans="1:4">
      <c r="A407" s="4">
        <v>67882</v>
      </c>
      <c r="B407" s="1" t="s">
        <v>448</v>
      </c>
      <c r="C407" s="1">
        <v>5190100</v>
      </c>
      <c r="D407" s="1" t="s">
        <v>146</v>
      </c>
    </row>
    <row r="408" spans="1:4">
      <c r="A408" s="4">
        <v>67886</v>
      </c>
      <c r="B408" s="1" t="s">
        <v>449</v>
      </c>
      <c r="C408" s="1">
        <v>5090201</v>
      </c>
      <c r="D408" s="1" t="s">
        <v>137</v>
      </c>
    </row>
    <row r="409" spans="1:4">
      <c r="A409" s="4">
        <v>67943</v>
      </c>
      <c r="B409" s="1" t="s">
        <v>450</v>
      </c>
      <c r="C409" s="1">
        <v>4300202</v>
      </c>
      <c r="D409" s="1" t="s">
        <v>228</v>
      </c>
    </row>
    <row r="410" spans="1:4">
      <c r="A410" s="4">
        <v>67975</v>
      </c>
      <c r="B410" s="1" t="s">
        <v>451</v>
      </c>
      <c r="C410" s="1">
        <v>4100101</v>
      </c>
      <c r="D410" s="1" t="s">
        <v>216</v>
      </c>
    </row>
    <row r="411" spans="1:4">
      <c r="A411" s="4">
        <v>67976</v>
      </c>
      <c r="B411" s="1" t="s">
        <v>452</v>
      </c>
      <c r="C411" s="1">
        <v>4100301</v>
      </c>
      <c r="D411" s="1" t="s">
        <v>318</v>
      </c>
    </row>
    <row r="412" spans="1:4">
      <c r="A412" s="4">
        <v>67979</v>
      </c>
      <c r="B412" s="1" t="s">
        <v>453</v>
      </c>
      <c r="C412" s="1">
        <v>5220400</v>
      </c>
      <c r="D412" s="1" t="s">
        <v>212</v>
      </c>
    </row>
    <row r="413" spans="1:4">
      <c r="A413" s="4">
        <v>67980</v>
      </c>
      <c r="B413" s="1" t="s">
        <v>454</v>
      </c>
      <c r="C413" s="1">
        <v>5220400</v>
      </c>
      <c r="D413" s="1" t="s">
        <v>212</v>
      </c>
    </row>
    <row r="414" spans="1:4">
      <c r="A414" s="4">
        <v>67996</v>
      </c>
      <c r="B414" s="1" t="s">
        <v>361</v>
      </c>
      <c r="C414" s="1">
        <v>1010102</v>
      </c>
      <c r="D414" s="1" t="s">
        <v>304</v>
      </c>
    </row>
    <row r="415" spans="1:4">
      <c r="A415" s="4">
        <v>68034</v>
      </c>
      <c r="B415" s="1" t="s">
        <v>455</v>
      </c>
      <c r="C415" s="1">
        <v>4100301</v>
      </c>
      <c r="D415" s="1" t="s">
        <v>318</v>
      </c>
    </row>
    <row r="416" spans="1:4">
      <c r="A416" s="4">
        <v>68035</v>
      </c>
      <c r="B416" s="1" t="s">
        <v>456</v>
      </c>
      <c r="C416" s="1">
        <v>4100301</v>
      </c>
      <c r="D416" s="1" t="s">
        <v>318</v>
      </c>
    </row>
    <row r="417" spans="1:4">
      <c r="A417" s="4">
        <v>68080</v>
      </c>
      <c r="B417" s="1" t="s">
        <v>457</v>
      </c>
      <c r="C417" s="1">
        <v>4110100</v>
      </c>
      <c r="D417" s="1" t="s">
        <v>329</v>
      </c>
    </row>
    <row r="418" spans="1:4">
      <c r="A418" s="4">
        <v>68197</v>
      </c>
      <c r="B418" s="1" t="s">
        <v>458</v>
      </c>
      <c r="C418" s="1">
        <v>4300200</v>
      </c>
      <c r="D418" s="1" t="s">
        <v>174</v>
      </c>
    </row>
    <row r="419" spans="1:4">
      <c r="A419" s="4">
        <v>68247</v>
      </c>
      <c r="B419" s="1" t="s">
        <v>459</v>
      </c>
      <c r="C419" s="1">
        <v>4100301</v>
      </c>
      <c r="D419" s="1" t="s">
        <v>318</v>
      </c>
    </row>
    <row r="420" spans="1:4">
      <c r="A420" s="4">
        <v>68262</v>
      </c>
      <c r="B420" s="1" t="s">
        <v>445</v>
      </c>
      <c r="C420" s="1">
        <v>4020100</v>
      </c>
      <c r="D420" s="1" t="s">
        <v>375</v>
      </c>
    </row>
    <row r="421" spans="1:4">
      <c r="A421" s="4">
        <v>68291</v>
      </c>
      <c r="B421" s="1" t="s">
        <v>460</v>
      </c>
      <c r="C421" s="1">
        <v>4090300</v>
      </c>
      <c r="D421" s="1" t="s">
        <v>321</v>
      </c>
    </row>
    <row r="422" spans="1:4">
      <c r="A422" s="4">
        <v>68293</v>
      </c>
      <c r="B422" s="1" t="s">
        <v>461</v>
      </c>
      <c r="C422" s="1">
        <v>4090300</v>
      </c>
      <c r="D422" s="1" t="s">
        <v>321</v>
      </c>
    </row>
    <row r="423" spans="1:4">
      <c r="A423" s="4">
        <v>68315</v>
      </c>
      <c r="B423" s="1" t="s">
        <v>462</v>
      </c>
      <c r="C423" s="1">
        <v>4250400</v>
      </c>
      <c r="D423" s="1" t="s">
        <v>298</v>
      </c>
    </row>
    <row r="424" spans="1:4">
      <c r="A424" s="4">
        <v>68316</v>
      </c>
      <c r="B424" s="1" t="s">
        <v>462</v>
      </c>
      <c r="C424" s="1">
        <v>4250400</v>
      </c>
      <c r="D424" s="1" t="s">
        <v>298</v>
      </c>
    </row>
    <row r="425" spans="1:4">
      <c r="A425" s="4">
        <v>68360</v>
      </c>
      <c r="B425" s="1" t="s">
        <v>463</v>
      </c>
      <c r="C425" s="1">
        <v>5090101</v>
      </c>
      <c r="D425" s="1" t="s">
        <v>117</v>
      </c>
    </row>
    <row r="426" spans="1:4">
      <c r="A426" s="4">
        <v>68375</v>
      </c>
      <c r="B426" s="1" t="s">
        <v>464</v>
      </c>
      <c r="C426" s="1">
        <v>5220400</v>
      </c>
      <c r="D426" s="1" t="s">
        <v>212</v>
      </c>
    </row>
    <row r="427" spans="1:4">
      <c r="A427" s="4">
        <v>68420</v>
      </c>
      <c r="B427" s="1" t="s">
        <v>465</v>
      </c>
      <c r="C427" s="1">
        <v>5220400</v>
      </c>
      <c r="D427" s="1" t="s">
        <v>212</v>
      </c>
    </row>
    <row r="428" spans="1:4">
      <c r="A428" s="4">
        <v>68425</v>
      </c>
      <c r="B428" s="1" t="s">
        <v>466</v>
      </c>
      <c r="C428" s="1">
        <v>5220400</v>
      </c>
      <c r="D428" s="1" t="s">
        <v>212</v>
      </c>
    </row>
    <row r="429" spans="1:4">
      <c r="A429" s="4">
        <v>68431</v>
      </c>
      <c r="B429" s="1" t="s">
        <v>467</v>
      </c>
      <c r="C429" s="1">
        <v>1010102</v>
      </c>
      <c r="D429" s="1" t="s">
        <v>304</v>
      </c>
    </row>
    <row r="430" spans="1:4">
      <c r="A430" s="4">
        <v>68549</v>
      </c>
      <c r="B430" s="1" t="s">
        <v>374</v>
      </c>
      <c r="C430" s="1">
        <v>4020100</v>
      </c>
      <c r="D430" s="1" t="s">
        <v>375</v>
      </c>
    </row>
    <row r="431" spans="1:4">
      <c r="A431" s="4">
        <v>68718</v>
      </c>
      <c r="B431" s="1" t="s">
        <v>468</v>
      </c>
      <c r="C431" s="1">
        <v>5110201</v>
      </c>
      <c r="D431" s="1" t="s">
        <v>87</v>
      </c>
    </row>
    <row r="432" spans="1:4">
      <c r="A432" s="4">
        <v>68719</v>
      </c>
      <c r="B432" s="1" t="s">
        <v>469</v>
      </c>
      <c r="C432" s="1">
        <v>5110201</v>
      </c>
      <c r="D432" s="1" t="s">
        <v>87</v>
      </c>
    </row>
    <row r="433" spans="1:4">
      <c r="A433" s="4">
        <v>68721</v>
      </c>
      <c r="B433" s="1" t="s">
        <v>470</v>
      </c>
      <c r="C433" s="1">
        <v>5110201</v>
      </c>
      <c r="D433" s="1" t="s">
        <v>87</v>
      </c>
    </row>
    <row r="434" spans="1:4">
      <c r="A434" s="4">
        <v>68722</v>
      </c>
      <c r="B434" s="1" t="s">
        <v>471</v>
      </c>
      <c r="C434" s="1">
        <v>5110201</v>
      </c>
      <c r="D434" s="1" t="s">
        <v>87</v>
      </c>
    </row>
    <row r="435" spans="1:4">
      <c r="A435" s="4">
        <v>68723</v>
      </c>
      <c r="B435" s="1" t="s">
        <v>472</v>
      </c>
      <c r="C435" s="1">
        <v>5110201</v>
      </c>
      <c r="D435" s="1" t="s">
        <v>87</v>
      </c>
    </row>
    <row r="436" spans="1:4">
      <c r="A436" s="4">
        <v>68767</v>
      </c>
      <c r="B436" s="1" t="s">
        <v>473</v>
      </c>
      <c r="C436" s="1">
        <v>5220400</v>
      </c>
      <c r="D436" s="1" t="s">
        <v>212</v>
      </c>
    </row>
    <row r="437" spans="1:4">
      <c r="A437" s="4">
        <v>68768</v>
      </c>
      <c r="B437" s="1" t="s">
        <v>474</v>
      </c>
      <c r="C437" s="1">
        <v>5220400</v>
      </c>
      <c r="D437" s="1" t="s">
        <v>212</v>
      </c>
    </row>
    <row r="438" spans="1:4">
      <c r="A438" s="4">
        <v>68769</v>
      </c>
      <c r="B438" s="1" t="s">
        <v>475</v>
      </c>
      <c r="C438" s="1">
        <v>5220400</v>
      </c>
      <c r="D438" s="1" t="s">
        <v>212</v>
      </c>
    </row>
    <row r="439" spans="1:4">
      <c r="A439" s="4">
        <v>68772</v>
      </c>
      <c r="B439" s="1" t="s">
        <v>476</v>
      </c>
      <c r="C439" s="1">
        <v>5220400</v>
      </c>
      <c r="D439" s="1" t="s">
        <v>212</v>
      </c>
    </row>
    <row r="440" spans="1:4">
      <c r="A440" s="4">
        <v>68806</v>
      </c>
      <c r="B440" s="1" t="s">
        <v>477</v>
      </c>
      <c r="C440" s="1">
        <v>5090101</v>
      </c>
      <c r="D440" s="1" t="s">
        <v>117</v>
      </c>
    </row>
    <row r="441" spans="1:4">
      <c r="A441" s="4">
        <v>68814</v>
      </c>
      <c r="B441" s="1" t="s">
        <v>478</v>
      </c>
      <c r="C441" s="1">
        <v>5090201</v>
      </c>
      <c r="D441" s="1" t="s">
        <v>137</v>
      </c>
    </row>
    <row r="442" spans="1:4">
      <c r="A442" s="4">
        <v>68837</v>
      </c>
      <c r="B442" s="1" t="s">
        <v>479</v>
      </c>
      <c r="C442" s="1">
        <v>5220400</v>
      </c>
      <c r="D442" s="1" t="s">
        <v>212</v>
      </c>
    </row>
    <row r="443" spans="1:4">
      <c r="A443" s="4">
        <v>68838</v>
      </c>
      <c r="B443" s="1" t="s">
        <v>480</v>
      </c>
      <c r="C443" s="1">
        <v>5220400</v>
      </c>
      <c r="D443" s="1" t="s">
        <v>212</v>
      </c>
    </row>
    <row r="444" spans="1:4">
      <c r="A444" s="4">
        <v>68840</v>
      </c>
      <c r="B444" s="1" t="s">
        <v>481</v>
      </c>
      <c r="C444" s="1">
        <v>5220300</v>
      </c>
      <c r="D444" s="1" t="s">
        <v>58</v>
      </c>
    </row>
    <row r="445" spans="1:4">
      <c r="A445" s="4">
        <v>68949</v>
      </c>
      <c r="B445" s="1" t="s">
        <v>482</v>
      </c>
      <c r="C445" s="1">
        <v>4300202</v>
      </c>
      <c r="D445" s="1" t="s">
        <v>228</v>
      </c>
    </row>
    <row r="446" spans="1:4">
      <c r="A446" s="4">
        <v>68950</v>
      </c>
      <c r="B446" s="1" t="s">
        <v>483</v>
      </c>
      <c r="C446" s="1">
        <v>4090300</v>
      </c>
      <c r="D446" s="1" t="s">
        <v>321</v>
      </c>
    </row>
    <row r="447" spans="1:4">
      <c r="A447" s="4">
        <v>68951</v>
      </c>
      <c r="B447" s="1" t="s">
        <v>484</v>
      </c>
      <c r="C447" s="1">
        <v>4090300</v>
      </c>
      <c r="D447" s="1" t="s">
        <v>321</v>
      </c>
    </row>
    <row r="448" spans="1:4">
      <c r="A448" s="4">
        <v>69083</v>
      </c>
      <c r="B448" s="1" t="s">
        <v>485</v>
      </c>
      <c r="C448" s="1">
        <v>4090300</v>
      </c>
      <c r="D448" s="1" t="s">
        <v>321</v>
      </c>
    </row>
    <row r="449" spans="1:4">
      <c r="A449" s="4">
        <v>69131</v>
      </c>
      <c r="B449" s="1" t="s">
        <v>486</v>
      </c>
      <c r="C449" s="1">
        <v>4090300</v>
      </c>
      <c r="D449" s="1" t="s">
        <v>321</v>
      </c>
    </row>
    <row r="450" spans="1:4">
      <c r="A450" s="4">
        <v>69133</v>
      </c>
      <c r="B450" s="1" t="s">
        <v>487</v>
      </c>
      <c r="C450" s="1">
        <v>4020100</v>
      </c>
      <c r="D450" s="1" t="s">
        <v>375</v>
      </c>
    </row>
    <row r="451" spans="1:4">
      <c r="A451" s="4">
        <v>69165</v>
      </c>
      <c r="B451" s="1" t="s">
        <v>488</v>
      </c>
      <c r="C451" s="1">
        <v>5090201</v>
      </c>
      <c r="D451" s="1" t="s">
        <v>137</v>
      </c>
    </row>
    <row r="452" spans="1:4">
      <c r="A452" s="4">
        <v>69167</v>
      </c>
      <c r="B452" s="1" t="s">
        <v>489</v>
      </c>
      <c r="C452" s="1">
        <v>5090201</v>
      </c>
      <c r="D452" s="1" t="s">
        <v>137</v>
      </c>
    </row>
    <row r="453" spans="1:4">
      <c r="A453" s="4">
        <v>69249</v>
      </c>
      <c r="B453" s="1" t="s">
        <v>490</v>
      </c>
      <c r="C453" s="1">
        <v>4100101</v>
      </c>
      <c r="D453" s="1" t="s">
        <v>216</v>
      </c>
    </row>
    <row r="454" spans="1:4">
      <c r="A454" s="4">
        <v>69264</v>
      </c>
      <c r="B454" s="1" t="s">
        <v>491</v>
      </c>
      <c r="C454" s="1">
        <v>7000101</v>
      </c>
      <c r="D454" s="1" t="s">
        <v>242</v>
      </c>
    </row>
    <row r="455" spans="1:4">
      <c r="A455" s="4">
        <v>69265</v>
      </c>
      <c r="B455" s="1" t="s">
        <v>492</v>
      </c>
      <c r="C455" s="1">
        <v>7000101</v>
      </c>
      <c r="D455" s="1" t="s">
        <v>242</v>
      </c>
    </row>
    <row r="456" spans="1:4">
      <c r="A456" s="4">
        <v>69266</v>
      </c>
      <c r="B456" s="1" t="s">
        <v>493</v>
      </c>
      <c r="C456" s="1">
        <v>7000101</v>
      </c>
      <c r="D456" s="1" t="s">
        <v>242</v>
      </c>
    </row>
    <row r="457" spans="1:4">
      <c r="A457" s="4">
        <v>69334</v>
      </c>
      <c r="B457" s="1" t="s">
        <v>374</v>
      </c>
      <c r="C457" s="1">
        <v>4020100</v>
      </c>
      <c r="D457" s="1" t="s">
        <v>375</v>
      </c>
    </row>
    <row r="458" spans="1:4">
      <c r="A458" s="4">
        <v>69342</v>
      </c>
      <c r="B458" s="1" t="s">
        <v>494</v>
      </c>
      <c r="C458" s="1">
        <v>5220400</v>
      </c>
      <c r="D458" s="1" t="s">
        <v>212</v>
      </c>
    </row>
    <row r="459" spans="1:4">
      <c r="A459" s="4">
        <v>69379</v>
      </c>
      <c r="B459" s="1" t="s">
        <v>495</v>
      </c>
      <c r="C459" s="1">
        <v>4300200</v>
      </c>
      <c r="D459" s="1" t="s">
        <v>174</v>
      </c>
    </row>
    <row r="460" spans="1:4">
      <c r="A460" s="4">
        <v>69380</v>
      </c>
      <c r="B460" s="1" t="s">
        <v>333</v>
      </c>
      <c r="C460" s="1">
        <v>4110100</v>
      </c>
      <c r="D460" s="1" t="s">
        <v>329</v>
      </c>
    </row>
    <row r="461" spans="1:4">
      <c r="A461" s="4">
        <v>69386</v>
      </c>
      <c r="B461" s="1" t="s">
        <v>496</v>
      </c>
      <c r="C461" s="1">
        <v>1060105</v>
      </c>
      <c r="D461" s="1" t="s">
        <v>290</v>
      </c>
    </row>
    <row r="462" spans="1:4">
      <c r="A462" s="4">
        <v>69404</v>
      </c>
      <c r="B462" s="1" t="s">
        <v>497</v>
      </c>
      <c r="C462" s="1">
        <v>1010102</v>
      </c>
      <c r="D462" s="1" t="s">
        <v>304</v>
      </c>
    </row>
    <row r="463" spans="1:4">
      <c r="A463" s="4">
        <v>69492</v>
      </c>
      <c r="B463" s="1" t="s">
        <v>498</v>
      </c>
      <c r="C463" s="1">
        <v>5090201</v>
      </c>
      <c r="D463" s="1" t="s">
        <v>137</v>
      </c>
    </row>
    <row r="464" spans="1:4">
      <c r="A464" s="4">
        <v>69506</v>
      </c>
      <c r="B464" s="1" t="s">
        <v>499</v>
      </c>
      <c r="C464" s="1">
        <v>10809</v>
      </c>
      <c r="D464" s="1" t="s">
        <v>129</v>
      </c>
    </row>
    <row r="465" spans="1:4">
      <c r="A465" s="4">
        <v>69512</v>
      </c>
      <c r="B465" s="1" t="s">
        <v>500</v>
      </c>
      <c r="C465" s="1">
        <v>5220300</v>
      </c>
      <c r="D465" s="1" t="s">
        <v>58</v>
      </c>
    </row>
    <row r="466" spans="1:4">
      <c r="A466" s="4">
        <v>69527</v>
      </c>
      <c r="B466" s="1" t="s">
        <v>501</v>
      </c>
      <c r="C466" s="1">
        <v>5220400</v>
      </c>
      <c r="D466" s="1" t="s">
        <v>212</v>
      </c>
    </row>
    <row r="467" spans="1:4">
      <c r="A467" s="4">
        <v>69528</v>
      </c>
      <c r="B467" s="1" t="s">
        <v>502</v>
      </c>
      <c r="C467" s="1">
        <v>5220400</v>
      </c>
      <c r="D467" s="1" t="s">
        <v>212</v>
      </c>
    </row>
    <row r="468" spans="1:4">
      <c r="A468" s="4">
        <v>69542</v>
      </c>
      <c r="B468" s="1" t="s">
        <v>503</v>
      </c>
      <c r="C468" s="1">
        <v>6010403</v>
      </c>
      <c r="D468" s="1" t="s">
        <v>141</v>
      </c>
    </row>
    <row r="469" spans="1:4">
      <c r="A469" s="4">
        <v>69548</v>
      </c>
      <c r="B469" s="1" t="s">
        <v>504</v>
      </c>
      <c r="C469" s="1">
        <v>4300202</v>
      </c>
      <c r="D469" s="1" t="s">
        <v>228</v>
      </c>
    </row>
    <row r="470" spans="1:4">
      <c r="A470" s="4">
        <v>69573</v>
      </c>
      <c r="B470" s="1" t="s">
        <v>505</v>
      </c>
      <c r="C470" s="1">
        <v>4250400</v>
      </c>
      <c r="D470" s="1" t="s">
        <v>298</v>
      </c>
    </row>
    <row r="471" spans="1:4">
      <c r="A471" s="4">
        <v>69583</v>
      </c>
      <c r="B471" s="1" t="s">
        <v>506</v>
      </c>
      <c r="C471" s="1">
        <v>6010403</v>
      </c>
      <c r="D471" s="1" t="s">
        <v>141</v>
      </c>
    </row>
    <row r="472" spans="1:4">
      <c r="A472" s="4">
        <v>69715</v>
      </c>
      <c r="B472" s="1" t="s">
        <v>507</v>
      </c>
      <c r="C472" s="1">
        <v>5220400</v>
      </c>
      <c r="D472" s="1" t="s">
        <v>212</v>
      </c>
    </row>
    <row r="473" spans="1:4">
      <c r="A473" s="4">
        <v>69725</v>
      </c>
      <c r="B473" s="1" t="s">
        <v>508</v>
      </c>
      <c r="C473" s="1">
        <v>5220400</v>
      </c>
      <c r="D473" s="1" t="s">
        <v>212</v>
      </c>
    </row>
    <row r="474" spans="1:4">
      <c r="A474" s="4">
        <v>69726</v>
      </c>
      <c r="B474" s="1" t="s">
        <v>509</v>
      </c>
      <c r="C474" s="1">
        <v>5170100</v>
      </c>
      <c r="D474" s="1" t="s">
        <v>85</v>
      </c>
    </row>
    <row r="475" spans="1:4">
      <c r="A475" s="4">
        <v>69727</v>
      </c>
      <c r="B475" s="1" t="s">
        <v>510</v>
      </c>
      <c r="C475" s="1">
        <v>5220300</v>
      </c>
      <c r="D475" s="1" t="s">
        <v>58</v>
      </c>
    </row>
    <row r="476" spans="1:4">
      <c r="A476" s="4">
        <v>69728</v>
      </c>
      <c r="B476" s="1" t="s">
        <v>511</v>
      </c>
      <c r="C476" s="1">
        <v>5220300</v>
      </c>
      <c r="D476" s="1" t="s">
        <v>58</v>
      </c>
    </row>
    <row r="477" spans="1:4">
      <c r="A477" s="4">
        <v>69729</v>
      </c>
      <c r="B477" s="1" t="s">
        <v>512</v>
      </c>
      <c r="C477" s="1">
        <v>5220300</v>
      </c>
      <c r="D477" s="1" t="s">
        <v>58</v>
      </c>
    </row>
    <row r="478" spans="1:4">
      <c r="A478" s="4">
        <v>69730</v>
      </c>
      <c r="B478" s="1" t="s">
        <v>513</v>
      </c>
      <c r="C478" s="1">
        <v>5220300</v>
      </c>
      <c r="D478" s="1" t="s">
        <v>58</v>
      </c>
    </row>
    <row r="479" spans="1:4">
      <c r="A479" s="4">
        <v>69744</v>
      </c>
      <c r="B479" s="1" t="s">
        <v>514</v>
      </c>
      <c r="C479" s="1">
        <v>4250400</v>
      </c>
      <c r="D479" s="1" t="s">
        <v>298</v>
      </c>
    </row>
    <row r="480" spans="1:4">
      <c r="A480" s="4">
        <v>69771</v>
      </c>
      <c r="B480" s="1" t="s">
        <v>515</v>
      </c>
      <c r="C480" s="1">
        <v>4300200</v>
      </c>
      <c r="D480" s="1" t="s">
        <v>174</v>
      </c>
    </row>
    <row r="481" spans="1:4">
      <c r="A481" s="4">
        <v>69825</v>
      </c>
      <c r="B481" s="1" t="s">
        <v>516</v>
      </c>
      <c r="C481" s="1">
        <v>5220300</v>
      </c>
      <c r="D481" s="1" t="s">
        <v>58</v>
      </c>
    </row>
    <row r="482" spans="1:4">
      <c r="A482" s="4">
        <v>69832</v>
      </c>
      <c r="B482" s="1" t="s">
        <v>517</v>
      </c>
      <c r="C482" s="1">
        <v>5220300</v>
      </c>
      <c r="D482" s="1" t="s">
        <v>58</v>
      </c>
    </row>
    <row r="483" spans="1:4">
      <c r="A483" s="4">
        <v>69833</v>
      </c>
      <c r="B483" s="1" t="s">
        <v>518</v>
      </c>
      <c r="C483" s="1">
        <v>5220400</v>
      </c>
      <c r="D483" s="1" t="s">
        <v>212</v>
      </c>
    </row>
    <row r="484" spans="1:4">
      <c r="A484" s="4">
        <v>69834</v>
      </c>
      <c r="B484" s="1" t="s">
        <v>519</v>
      </c>
      <c r="C484" s="1">
        <v>5220300</v>
      </c>
      <c r="D484" s="1" t="s">
        <v>58</v>
      </c>
    </row>
    <row r="485" spans="1:4">
      <c r="A485" s="4">
        <v>69879</v>
      </c>
      <c r="B485" s="1" t="s">
        <v>520</v>
      </c>
      <c r="C485" s="1">
        <v>4100301</v>
      </c>
      <c r="D485" s="1" t="s">
        <v>318</v>
      </c>
    </row>
    <row r="486" spans="1:4">
      <c r="A486" s="4">
        <v>69913</v>
      </c>
      <c r="B486" s="1" t="s">
        <v>521</v>
      </c>
      <c r="C486" s="1">
        <v>4300200</v>
      </c>
      <c r="D486" s="1" t="s">
        <v>174</v>
      </c>
    </row>
    <row r="487" spans="1:4">
      <c r="A487" s="4">
        <v>69945</v>
      </c>
      <c r="B487" s="1" t="s">
        <v>522</v>
      </c>
      <c r="C487" s="1">
        <v>4250400</v>
      </c>
      <c r="D487" s="1" t="s">
        <v>298</v>
      </c>
    </row>
    <row r="488" spans="1:4">
      <c r="A488" s="4">
        <v>69946</v>
      </c>
      <c r="B488" s="1" t="s">
        <v>523</v>
      </c>
      <c r="C488" s="1">
        <v>4250400</v>
      </c>
      <c r="D488" s="1" t="s">
        <v>298</v>
      </c>
    </row>
    <row r="489" spans="1:4">
      <c r="A489" s="4">
        <v>69947</v>
      </c>
      <c r="B489" s="1" t="s">
        <v>524</v>
      </c>
      <c r="C489" s="1">
        <v>4250400</v>
      </c>
      <c r="D489" s="1" t="s">
        <v>298</v>
      </c>
    </row>
    <row r="490" spans="1:4">
      <c r="A490" s="4">
        <v>69952</v>
      </c>
      <c r="B490" s="1" t="s">
        <v>333</v>
      </c>
      <c r="C490" s="1">
        <v>4110100</v>
      </c>
      <c r="D490" s="1" t="s">
        <v>329</v>
      </c>
    </row>
    <row r="491" spans="1:4">
      <c r="A491" s="4">
        <v>69955</v>
      </c>
      <c r="B491" s="1" t="s">
        <v>525</v>
      </c>
      <c r="C491" s="1">
        <v>5220400</v>
      </c>
      <c r="D491" s="1" t="s">
        <v>212</v>
      </c>
    </row>
    <row r="492" spans="1:4">
      <c r="A492" s="4">
        <v>69957</v>
      </c>
      <c r="B492" s="1" t="s">
        <v>526</v>
      </c>
      <c r="C492" s="1">
        <v>5220400</v>
      </c>
      <c r="D492" s="1" t="s">
        <v>212</v>
      </c>
    </row>
    <row r="493" spans="1:4">
      <c r="A493" s="4">
        <v>69958</v>
      </c>
      <c r="B493" s="1" t="s">
        <v>527</v>
      </c>
      <c r="C493" s="1">
        <v>5220400</v>
      </c>
      <c r="D493" s="1" t="s">
        <v>212</v>
      </c>
    </row>
    <row r="494" spans="1:4">
      <c r="A494" s="4">
        <v>69960</v>
      </c>
      <c r="B494" s="1" t="s">
        <v>528</v>
      </c>
      <c r="C494" s="1">
        <v>4100301</v>
      </c>
      <c r="D494" s="1" t="s">
        <v>318</v>
      </c>
    </row>
    <row r="495" spans="1:4">
      <c r="A495" s="4">
        <v>69968</v>
      </c>
      <c r="B495" s="1" t="s">
        <v>529</v>
      </c>
      <c r="C495" s="1">
        <v>4100301</v>
      </c>
      <c r="D495" s="1" t="s">
        <v>318</v>
      </c>
    </row>
    <row r="496" spans="1:4">
      <c r="A496" s="4">
        <v>69997</v>
      </c>
      <c r="B496" s="1" t="s">
        <v>530</v>
      </c>
      <c r="C496" s="1">
        <v>5220400</v>
      </c>
      <c r="D496" s="1" t="s">
        <v>212</v>
      </c>
    </row>
    <row r="497" spans="1:4">
      <c r="A497" s="4">
        <v>69998</v>
      </c>
      <c r="B497" s="1" t="s">
        <v>531</v>
      </c>
      <c r="C497" s="1">
        <v>5220400</v>
      </c>
      <c r="D497" s="1" t="s">
        <v>212</v>
      </c>
    </row>
    <row r="498" spans="1:4">
      <c r="A498" s="4">
        <v>70000</v>
      </c>
      <c r="B498" s="1" t="s">
        <v>532</v>
      </c>
      <c r="C498" s="1">
        <v>4110100</v>
      </c>
      <c r="D498" s="1" t="s">
        <v>329</v>
      </c>
    </row>
    <row r="499" spans="1:4">
      <c r="A499" s="4">
        <v>70050</v>
      </c>
      <c r="B499" s="1" t="s">
        <v>533</v>
      </c>
      <c r="C499" s="1">
        <v>1010102</v>
      </c>
      <c r="D499" s="1" t="s">
        <v>304</v>
      </c>
    </row>
    <row r="500" spans="1:4">
      <c r="A500" s="4">
        <v>70058</v>
      </c>
      <c r="B500" s="1" t="s">
        <v>534</v>
      </c>
      <c r="C500" s="1">
        <v>5220400</v>
      </c>
      <c r="D500" s="1" t="s">
        <v>212</v>
      </c>
    </row>
    <row r="501" spans="1:4">
      <c r="A501" s="4">
        <v>70077</v>
      </c>
      <c r="B501" s="1" t="s">
        <v>535</v>
      </c>
      <c r="C501" s="1">
        <v>4100301</v>
      </c>
      <c r="D501" s="1" t="s">
        <v>318</v>
      </c>
    </row>
    <row r="502" spans="1:4">
      <c r="A502" s="4">
        <v>70081</v>
      </c>
      <c r="B502" s="1" t="s">
        <v>536</v>
      </c>
      <c r="C502" s="1">
        <v>4100301</v>
      </c>
      <c r="D502" s="1" t="s">
        <v>318</v>
      </c>
    </row>
    <row r="503" spans="1:4">
      <c r="A503" s="4">
        <v>70092</v>
      </c>
      <c r="B503" s="1" t="s">
        <v>537</v>
      </c>
      <c r="C503" s="1">
        <v>5090201</v>
      </c>
      <c r="D503" s="1" t="s">
        <v>137</v>
      </c>
    </row>
    <row r="504" spans="1:4">
      <c r="A504" s="4">
        <v>70093</v>
      </c>
      <c r="B504" s="1" t="s">
        <v>538</v>
      </c>
      <c r="C504" s="1">
        <v>5090201</v>
      </c>
      <c r="D504" s="1" t="s">
        <v>137</v>
      </c>
    </row>
    <row r="505" spans="1:4">
      <c r="A505" s="4">
        <v>70094</v>
      </c>
      <c r="B505" s="1" t="s">
        <v>539</v>
      </c>
      <c r="C505" s="1">
        <v>5090201</v>
      </c>
      <c r="D505" s="1" t="s">
        <v>137</v>
      </c>
    </row>
    <row r="506" spans="1:4">
      <c r="A506" s="4">
        <v>70097</v>
      </c>
      <c r="B506" s="1" t="s">
        <v>540</v>
      </c>
      <c r="C506" s="1">
        <v>5090201</v>
      </c>
      <c r="D506" s="1" t="s">
        <v>137</v>
      </c>
    </row>
    <row r="507" spans="1:4">
      <c r="A507" s="4">
        <v>70102</v>
      </c>
      <c r="B507" s="1" t="s">
        <v>541</v>
      </c>
      <c r="C507" s="1">
        <v>5090101</v>
      </c>
      <c r="D507" s="1" t="s">
        <v>117</v>
      </c>
    </row>
    <row r="508" spans="1:4">
      <c r="A508" s="4">
        <v>70127</v>
      </c>
      <c r="B508" s="1" t="s">
        <v>542</v>
      </c>
      <c r="C508" s="1">
        <v>4100301</v>
      </c>
      <c r="D508" s="1" t="s">
        <v>318</v>
      </c>
    </row>
    <row r="509" spans="1:4">
      <c r="A509" s="4">
        <v>70130</v>
      </c>
      <c r="B509" s="1" t="s">
        <v>543</v>
      </c>
      <c r="C509" s="1">
        <v>4100301</v>
      </c>
      <c r="D509" s="1" t="s">
        <v>318</v>
      </c>
    </row>
    <row r="510" spans="1:4">
      <c r="A510" s="4">
        <v>70178</v>
      </c>
      <c r="B510" s="1" t="s">
        <v>544</v>
      </c>
      <c r="C510" s="1">
        <v>5170100</v>
      </c>
      <c r="D510" s="1" t="s">
        <v>85</v>
      </c>
    </row>
    <row r="511" spans="1:4">
      <c r="A511" s="4">
        <v>70279</v>
      </c>
      <c r="B511" s="1" t="s">
        <v>445</v>
      </c>
      <c r="C511" s="1">
        <v>4020100</v>
      </c>
      <c r="D511" s="1" t="s">
        <v>375</v>
      </c>
    </row>
    <row r="512" spans="1:4">
      <c r="A512" s="4">
        <v>70293</v>
      </c>
      <c r="B512" s="1" t="s">
        <v>545</v>
      </c>
      <c r="C512" s="1">
        <v>4250400</v>
      </c>
      <c r="D512" s="1" t="s">
        <v>298</v>
      </c>
    </row>
    <row r="513" spans="1:4">
      <c r="A513" s="4">
        <v>70304</v>
      </c>
      <c r="B513" s="1" t="s">
        <v>546</v>
      </c>
      <c r="C513" s="1">
        <v>5220400</v>
      </c>
      <c r="D513" s="1" t="s">
        <v>212</v>
      </c>
    </row>
    <row r="514" spans="1:4">
      <c r="A514" s="4">
        <v>70328</v>
      </c>
      <c r="B514" s="1" t="s">
        <v>328</v>
      </c>
      <c r="C514" s="1">
        <v>4110100</v>
      </c>
      <c r="D514" s="1" t="s">
        <v>329</v>
      </c>
    </row>
    <row r="515" spans="1:4">
      <c r="A515" s="4">
        <v>70411</v>
      </c>
      <c r="B515" s="1" t="s">
        <v>547</v>
      </c>
      <c r="C515" s="1">
        <v>1060105</v>
      </c>
      <c r="D515" s="1" t="s">
        <v>290</v>
      </c>
    </row>
    <row r="516" spans="1:4">
      <c r="A516" s="4">
        <v>70412</v>
      </c>
      <c r="B516" s="1" t="s">
        <v>548</v>
      </c>
      <c r="C516" s="1">
        <v>6010402</v>
      </c>
      <c r="D516" s="1" t="s">
        <v>148</v>
      </c>
    </row>
    <row r="517" spans="1:4">
      <c r="A517" s="4">
        <v>70413</v>
      </c>
      <c r="B517" s="1" t="s">
        <v>549</v>
      </c>
      <c r="C517" s="1">
        <v>6010402</v>
      </c>
      <c r="D517" s="1" t="s">
        <v>148</v>
      </c>
    </row>
    <row r="518" spans="1:4">
      <c r="A518" s="4">
        <v>70501</v>
      </c>
      <c r="B518" s="1" t="s">
        <v>374</v>
      </c>
      <c r="C518" s="1">
        <v>4020100</v>
      </c>
      <c r="D518" s="1" t="s">
        <v>375</v>
      </c>
    </row>
    <row r="519" spans="1:4">
      <c r="A519" s="4">
        <v>70506</v>
      </c>
      <c r="B519" s="1" t="s">
        <v>550</v>
      </c>
      <c r="C519" s="1">
        <v>4090300</v>
      </c>
      <c r="D519" s="1" t="s">
        <v>321</v>
      </c>
    </row>
    <row r="520" spans="1:4">
      <c r="A520" s="4">
        <v>70512</v>
      </c>
      <c r="B520" s="1" t="s">
        <v>551</v>
      </c>
      <c r="C520" s="1">
        <v>4300202</v>
      </c>
      <c r="D520" s="1" t="s">
        <v>228</v>
      </c>
    </row>
    <row r="521" spans="1:4">
      <c r="A521" s="4">
        <v>70519</v>
      </c>
      <c r="B521" s="1" t="s">
        <v>552</v>
      </c>
      <c r="C521" s="1">
        <v>5170100</v>
      </c>
      <c r="D521" s="1" t="s">
        <v>85</v>
      </c>
    </row>
    <row r="522" spans="1:4">
      <c r="A522" s="4">
        <v>70521</v>
      </c>
      <c r="B522" s="1" t="s">
        <v>553</v>
      </c>
      <c r="C522" s="1">
        <v>5190100</v>
      </c>
      <c r="D522" s="1" t="s">
        <v>146</v>
      </c>
    </row>
    <row r="523" spans="1:4">
      <c r="A523" s="4">
        <v>70528</v>
      </c>
      <c r="B523" s="1" t="s">
        <v>554</v>
      </c>
      <c r="C523" s="1">
        <v>4020100</v>
      </c>
      <c r="D523" s="1" t="s">
        <v>375</v>
      </c>
    </row>
    <row r="524" spans="1:4">
      <c r="A524" s="4">
        <v>70546</v>
      </c>
      <c r="B524" s="1" t="s">
        <v>555</v>
      </c>
      <c r="C524" s="1">
        <v>5220300</v>
      </c>
      <c r="D524" s="1" t="s">
        <v>58</v>
      </c>
    </row>
    <row r="525" spans="1:4">
      <c r="A525" s="4">
        <v>70547</v>
      </c>
      <c r="B525" s="1" t="s">
        <v>556</v>
      </c>
      <c r="C525" s="1">
        <v>5220300</v>
      </c>
      <c r="D525" s="1" t="s">
        <v>58</v>
      </c>
    </row>
    <row r="526" spans="1:4">
      <c r="A526" s="4">
        <v>70630</v>
      </c>
      <c r="B526" s="1" t="s">
        <v>557</v>
      </c>
      <c r="C526" s="1">
        <v>5090201</v>
      </c>
      <c r="D526" s="1" t="s">
        <v>137</v>
      </c>
    </row>
    <row r="527" spans="1:4">
      <c r="A527" s="4">
        <v>70631</v>
      </c>
      <c r="B527" s="1" t="s">
        <v>558</v>
      </c>
      <c r="C527" s="1">
        <v>5090201</v>
      </c>
      <c r="D527" s="1" t="s">
        <v>137</v>
      </c>
    </row>
    <row r="528" spans="1:4">
      <c r="A528" s="4">
        <v>70646</v>
      </c>
      <c r="B528" s="1" t="s">
        <v>559</v>
      </c>
      <c r="C528" s="1">
        <v>1010102</v>
      </c>
      <c r="D528" s="1" t="s">
        <v>304</v>
      </c>
    </row>
    <row r="529" spans="1:4">
      <c r="A529" s="4">
        <v>70675</v>
      </c>
      <c r="B529" s="1" t="s">
        <v>560</v>
      </c>
      <c r="C529" s="1">
        <v>4300202</v>
      </c>
      <c r="D529" s="1" t="s">
        <v>228</v>
      </c>
    </row>
    <row r="530" spans="1:4">
      <c r="A530" s="4">
        <v>70676</v>
      </c>
      <c r="B530" s="1" t="s">
        <v>561</v>
      </c>
      <c r="C530" s="1">
        <v>4300200</v>
      </c>
      <c r="D530" s="1" t="s">
        <v>174</v>
      </c>
    </row>
    <row r="531" spans="1:4">
      <c r="A531" s="4">
        <v>70677</v>
      </c>
      <c r="B531" s="1" t="s">
        <v>562</v>
      </c>
      <c r="C531" s="1">
        <v>5220300</v>
      </c>
      <c r="D531" s="1" t="s">
        <v>58</v>
      </c>
    </row>
    <row r="532" spans="1:4">
      <c r="A532" s="4">
        <v>70682</v>
      </c>
      <c r="B532" s="1" t="s">
        <v>563</v>
      </c>
      <c r="C532" s="1">
        <v>5110202</v>
      </c>
      <c r="D532" s="1" t="s">
        <v>94</v>
      </c>
    </row>
    <row r="533" spans="1:4">
      <c r="A533" s="4">
        <v>70685</v>
      </c>
      <c r="B533" s="1" t="s">
        <v>564</v>
      </c>
      <c r="C533" s="1">
        <v>5110202</v>
      </c>
      <c r="D533" s="1" t="s">
        <v>94</v>
      </c>
    </row>
    <row r="534" spans="1:4">
      <c r="A534" s="4">
        <v>70709</v>
      </c>
      <c r="B534" s="1" t="s">
        <v>565</v>
      </c>
      <c r="C534" s="1">
        <v>4300200</v>
      </c>
      <c r="D534" s="1" t="s">
        <v>174</v>
      </c>
    </row>
    <row r="535" spans="1:4">
      <c r="A535" s="4">
        <v>70748</v>
      </c>
      <c r="B535" s="1" t="s">
        <v>566</v>
      </c>
      <c r="C535" s="1">
        <v>1060105</v>
      </c>
      <c r="D535" s="1" t="s">
        <v>290</v>
      </c>
    </row>
    <row r="536" spans="1:4">
      <c r="A536" s="4">
        <v>70763</v>
      </c>
      <c r="B536" s="1" t="s">
        <v>567</v>
      </c>
      <c r="C536" s="1">
        <v>5220400</v>
      </c>
      <c r="D536" s="1" t="s">
        <v>212</v>
      </c>
    </row>
    <row r="537" spans="1:4">
      <c r="A537" s="4">
        <v>70765</v>
      </c>
      <c r="B537" s="1" t="s">
        <v>568</v>
      </c>
      <c r="C537" s="1">
        <v>5170100</v>
      </c>
      <c r="D537" s="1" t="s">
        <v>85</v>
      </c>
    </row>
    <row r="538" spans="1:4">
      <c r="A538" s="4">
        <v>70774</v>
      </c>
      <c r="B538" s="1" t="s">
        <v>569</v>
      </c>
      <c r="C538" s="1">
        <v>10809</v>
      </c>
      <c r="D538" s="1" t="s">
        <v>129</v>
      </c>
    </row>
    <row r="539" spans="1:4">
      <c r="A539" s="4">
        <v>70787</v>
      </c>
      <c r="B539" s="1" t="s">
        <v>570</v>
      </c>
      <c r="C539" s="1">
        <v>4090300</v>
      </c>
      <c r="D539" s="1" t="s">
        <v>321</v>
      </c>
    </row>
    <row r="540" spans="1:4">
      <c r="A540" s="4">
        <v>70792</v>
      </c>
      <c r="B540" s="1" t="s">
        <v>571</v>
      </c>
      <c r="C540" s="1">
        <v>4090300</v>
      </c>
      <c r="D540" s="1" t="s">
        <v>321</v>
      </c>
    </row>
    <row r="541" spans="1:4">
      <c r="A541" s="4">
        <v>70800</v>
      </c>
      <c r="B541" s="1" t="s">
        <v>572</v>
      </c>
      <c r="C541" s="1">
        <v>5090201</v>
      </c>
      <c r="D541" s="1" t="s">
        <v>137</v>
      </c>
    </row>
    <row r="542" spans="1:4">
      <c r="A542" s="4">
        <v>70970</v>
      </c>
      <c r="B542" s="1" t="s">
        <v>573</v>
      </c>
      <c r="C542" s="1">
        <v>5220400</v>
      </c>
      <c r="D542" s="1" t="s">
        <v>212</v>
      </c>
    </row>
    <row r="543" spans="1:4">
      <c r="A543" s="4">
        <v>70971</v>
      </c>
      <c r="B543" s="1" t="s">
        <v>574</v>
      </c>
      <c r="C543" s="1">
        <v>5220400</v>
      </c>
      <c r="D543" s="1" t="s">
        <v>212</v>
      </c>
    </row>
    <row r="544" spans="1:4">
      <c r="A544" s="4">
        <v>70984</v>
      </c>
      <c r="B544" s="1" t="s">
        <v>575</v>
      </c>
      <c r="C544" s="1">
        <v>4300200</v>
      </c>
      <c r="D544" s="1" t="s">
        <v>174</v>
      </c>
    </row>
    <row r="545" spans="1:4">
      <c r="A545" s="4">
        <v>70986</v>
      </c>
      <c r="B545" s="1" t="s">
        <v>576</v>
      </c>
      <c r="C545" s="1">
        <v>4300200</v>
      </c>
      <c r="D545" s="1" t="s">
        <v>174</v>
      </c>
    </row>
    <row r="546" spans="1:4">
      <c r="A546" s="4">
        <v>70988</v>
      </c>
      <c r="B546" s="1" t="s">
        <v>577</v>
      </c>
      <c r="C546" s="1">
        <v>4300202</v>
      </c>
      <c r="D546" s="1" t="s">
        <v>228</v>
      </c>
    </row>
    <row r="547" spans="1:4">
      <c r="A547" s="4">
        <v>70989</v>
      </c>
      <c r="B547" s="1" t="s">
        <v>578</v>
      </c>
      <c r="C547" s="1">
        <v>4300202</v>
      </c>
      <c r="D547" s="1" t="s">
        <v>228</v>
      </c>
    </row>
    <row r="548" spans="1:4">
      <c r="A548" s="4">
        <v>70997</v>
      </c>
      <c r="B548" s="1" t="s">
        <v>579</v>
      </c>
      <c r="C548" s="1">
        <v>4090300</v>
      </c>
      <c r="D548" s="1" t="s">
        <v>321</v>
      </c>
    </row>
    <row r="549" spans="1:4">
      <c r="A549" s="4">
        <v>71054</v>
      </c>
      <c r="B549" s="1" t="s">
        <v>580</v>
      </c>
      <c r="C549" s="1">
        <v>4250400</v>
      </c>
      <c r="D549" s="1" t="s">
        <v>298</v>
      </c>
    </row>
    <row r="550" spans="1:4">
      <c r="A550" s="4">
        <v>71055</v>
      </c>
      <c r="B550" s="1" t="s">
        <v>581</v>
      </c>
      <c r="C550" s="1">
        <v>4250400</v>
      </c>
      <c r="D550" s="1" t="s">
        <v>298</v>
      </c>
    </row>
    <row r="551" spans="1:4">
      <c r="A551" s="4">
        <v>71069</v>
      </c>
      <c r="B551" s="1" t="s">
        <v>582</v>
      </c>
      <c r="C551" s="1">
        <v>4100101</v>
      </c>
      <c r="D551" s="1" t="s">
        <v>216</v>
      </c>
    </row>
    <row r="552" spans="1:4">
      <c r="A552" s="4">
        <v>71079</v>
      </c>
      <c r="B552" s="1" t="s">
        <v>583</v>
      </c>
      <c r="C552" s="1">
        <v>4090300</v>
      </c>
      <c r="D552" s="1" t="s">
        <v>321</v>
      </c>
    </row>
    <row r="553" spans="1:4">
      <c r="A553" s="4">
        <v>71080</v>
      </c>
      <c r="B553" s="1" t="s">
        <v>584</v>
      </c>
      <c r="C553" s="1">
        <v>4090300</v>
      </c>
      <c r="D553" s="1" t="s">
        <v>321</v>
      </c>
    </row>
    <row r="554" spans="1:4">
      <c r="A554" s="4">
        <v>71085</v>
      </c>
      <c r="B554" s="1" t="s">
        <v>585</v>
      </c>
      <c r="C554" s="1">
        <v>1060105</v>
      </c>
      <c r="D554" s="1" t="s">
        <v>290</v>
      </c>
    </row>
    <row r="555" spans="1:4">
      <c r="A555" s="4">
        <v>71118</v>
      </c>
      <c r="B555" s="1" t="s">
        <v>445</v>
      </c>
      <c r="C555" s="1">
        <v>4020100</v>
      </c>
      <c r="D555" s="1" t="s">
        <v>375</v>
      </c>
    </row>
    <row r="556" spans="1:4">
      <c r="A556" s="4">
        <v>71157</v>
      </c>
      <c r="B556" s="1" t="s">
        <v>586</v>
      </c>
      <c r="C556" s="1">
        <v>4110100</v>
      </c>
      <c r="D556" s="1" t="s">
        <v>329</v>
      </c>
    </row>
    <row r="557" spans="1:4">
      <c r="A557" s="4">
        <v>71178</v>
      </c>
      <c r="B557" s="1" t="s">
        <v>587</v>
      </c>
      <c r="C557" s="1">
        <v>5090201</v>
      </c>
      <c r="D557" s="1" t="s">
        <v>137</v>
      </c>
    </row>
    <row r="558" spans="1:4">
      <c r="A558" s="4">
        <v>71181</v>
      </c>
      <c r="B558" s="1" t="s">
        <v>588</v>
      </c>
      <c r="C558" s="1">
        <v>5220400</v>
      </c>
      <c r="D558" s="1" t="s">
        <v>212</v>
      </c>
    </row>
    <row r="559" spans="1:4">
      <c r="A559" s="4">
        <v>71184</v>
      </c>
      <c r="B559" s="1" t="s">
        <v>554</v>
      </c>
      <c r="C559" s="1">
        <v>4020100</v>
      </c>
      <c r="D559" s="1" t="s">
        <v>375</v>
      </c>
    </row>
    <row r="560" spans="1:4">
      <c r="A560" s="4">
        <v>71203</v>
      </c>
      <c r="B560" s="1" t="s">
        <v>589</v>
      </c>
      <c r="C560" s="1">
        <v>5220300</v>
      </c>
      <c r="D560" s="1" t="s">
        <v>58</v>
      </c>
    </row>
    <row r="561" spans="1:4">
      <c r="A561" s="4">
        <v>71245</v>
      </c>
      <c r="B561" s="1" t="s">
        <v>590</v>
      </c>
      <c r="C561" s="1">
        <v>7000101</v>
      </c>
      <c r="D561" s="1" t="s">
        <v>242</v>
      </c>
    </row>
    <row r="562" spans="1:4">
      <c r="A562" s="4">
        <v>71249</v>
      </c>
      <c r="B562" s="1" t="s">
        <v>591</v>
      </c>
      <c r="C562" s="1">
        <v>4250400</v>
      </c>
      <c r="D562" s="1" t="s">
        <v>298</v>
      </c>
    </row>
    <row r="563" spans="1:4">
      <c r="A563" s="4">
        <v>71293</v>
      </c>
      <c r="B563" s="1" t="s">
        <v>592</v>
      </c>
      <c r="C563" s="1">
        <v>5090201</v>
      </c>
      <c r="D563" s="1" t="s">
        <v>137</v>
      </c>
    </row>
    <row r="564" spans="1:4">
      <c r="A564" s="4">
        <v>71294</v>
      </c>
      <c r="B564" s="1" t="s">
        <v>593</v>
      </c>
      <c r="C564" s="1">
        <v>5090201</v>
      </c>
      <c r="D564" s="1" t="s">
        <v>137</v>
      </c>
    </row>
    <row r="565" spans="1:4">
      <c r="A565" s="4">
        <v>71296</v>
      </c>
      <c r="B565" s="1" t="s">
        <v>594</v>
      </c>
      <c r="C565" s="1">
        <v>5090201</v>
      </c>
      <c r="D565" s="1" t="s">
        <v>137</v>
      </c>
    </row>
    <row r="566" spans="1:4">
      <c r="A566" s="4">
        <v>71312</v>
      </c>
      <c r="B566" s="1" t="s">
        <v>595</v>
      </c>
      <c r="C566" s="1">
        <v>5170100</v>
      </c>
      <c r="D566" s="1" t="s">
        <v>85</v>
      </c>
    </row>
    <row r="567" spans="1:4">
      <c r="A567" s="4">
        <v>71367</v>
      </c>
      <c r="B567" s="1" t="s">
        <v>596</v>
      </c>
      <c r="C567" s="1">
        <v>4300202</v>
      </c>
      <c r="D567" s="1" t="s">
        <v>228</v>
      </c>
    </row>
    <row r="568" spans="1:4">
      <c r="A568" s="4">
        <v>71369</v>
      </c>
      <c r="B568" s="1" t="s">
        <v>597</v>
      </c>
      <c r="C568" s="1">
        <v>4300202</v>
      </c>
      <c r="D568" s="1" t="s">
        <v>228</v>
      </c>
    </row>
    <row r="569" spans="1:4">
      <c r="A569" s="4">
        <v>71372</v>
      </c>
      <c r="B569" s="1" t="s">
        <v>598</v>
      </c>
      <c r="C569" s="1">
        <v>1060105</v>
      </c>
      <c r="D569" s="1" t="s">
        <v>290</v>
      </c>
    </row>
    <row r="570" spans="1:4">
      <c r="A570" s="4">
        <v>71417</v>
      </c>
      <c r="B570" s="1" t="s">
        <v>599</v>
      </c>
      <c r="C570" s="1">
        <v>4090300</v>
      </c>
      <c r="D570" s="1" t="s">
        <v>321</v>
      </c>
    </row>
    <row r="571" spans="1:4">
      <c r="A571" s="4">
        <v>71420</v>
      </c>
      <c r="B571" s="1" t="s">
        <v>600</v>
      </c>
      <c r="C571" s="1">
        <v>4300202</v>
      </c>
      <c r="D571" s="1" t="s">
        <v>228</v>
      </c>
    </row>
    <row r="572" spans="1:4">
      <c r="A572" s="4">
        <v>71476</v>
      </c>
      <c r="B572" s="1" t="s">
        <v>586</v>
      </c>
      <c r="C572" s="1">
        <v>4110100</v>
      </c>
      <c r="D572" s="1" t="s">
        <v>329</v>
      </c>
    </row>
    <row r="573" spans="1:4">
      <c r="A573" s="4">
        <v>71497</v>
      </c>
      <c r="B573" s="1" t="s">
        <v>601</v>
      </c>
      <c r="C573" s="1">
        <v>5190100</v>
      </c>
      <c r="D573" s="1" t="s">
        <v>146</v>
      </c>
    </row>
    <row r="574" spans="1:4">
      <c r="A574" s="4">
        <v>71500</v>
      </c>
      <c r="B574" s="1" t="s">
        <v>602</v>
      </c>
      <c r="C574" s="1">
        <v>5190100</v>
      </c>
      <c r="D574" s="1" t="s">
        <v>146</v>
      </c>
    </row>
    <row r="575" spans="1:4">
      <c r="A575" s="4">
        <v>71517</v>
      </c>
      <c r="B575" s="1" t="s">
        <v>603</v>
      </c>
      <c r="C575" s="1">
        <v>4300200</v>
      </c>
      <c r="D575" s="1" t="s">
        <v>174</v>
      </c>
    </row>
    <row r="576" spans="1:4">
      <c r="A576" s="4">
        <v>71532</v>
      </c>
      <c r="B576" s="1" t="s">
        <v>604</v>
      </c>
      <c r="C576" s="1">
        <v>5170100</v>
      </c>
      <c r="D576" s="1" t="s">
        <v>85</v>
      </c>
    </row>
    <row r="577" spans="1:4">
      <c r="A577" s="4">
        <v>71536</v>
      </c>
      <c r="B577" s="1" t="s">
        <v>605</v>
      </c>
      <c r="C577" s="1">
        <v>5170100</v>
      </c>
      <c r="D577" s="1" t="s">
        <v>85</v>
      </c>
    </row>
    <row r="578" spans="1:4">
      <c r="A578" s="4">
        <v>71537</v>
      </c>
      <c r="B578" s="1" t="s">
        <v>606</v>
      </c>
      <c r="C578" s="1">
        <v>5170100</v>
      </c>
      <c r="D578" s="1" t="s">
        <v>85</v>
      </c>
    </row>
    <row r="579" spans="1:4">
      <c r="A579" s="4">
        <v>71548</v>
      </c>
      <c r="B579" s="1" t="s">
        <v>607</v>
      </c>
      <c r="C579" s="1">
        <v>1010102</v>
      </c>
      <c r="D579" s="1" t="s">
        <v>304</v>
      </c>
    </row>
    <row r="580" spans="1:4">
      <c r="A580" s="4">
        <v>71559</v>
      </c>
      <c r="B580" s="1" t="s">
        <v>608</v>
      </c>
      <c r="C580" s="1">
        <v>1010102</v>
      </c>
      <c r="D580" s="1" t="s">
        <v>304</v>
      </c>
    </row>
    <row r="581" spans="1:4">
      <c r="A581" s="4">
        <v>71560</v>
      </c>
      <c r="B581" s="1" t="s">
        <v>609</v>
      </c>
      <c r="C581" s="1">
        <v>1010102</v>
      </c>
      <c r="D581" s="1" t="s">
        <v>304</v>
      </c>
    </row>
    <row r="582" spans="1:4">
      <c r="A582" s="4">
        <v>71569</v>
      </c>
      <c r="B582" s="1" t="s">
        <v>610</v>
      </c>
      <c r="C582" s="1">
        <v>4090300</v>
      </c>
      <c r="D582" s="1" t="s">
        <v>321</v>
      </c>
    </row>
    <row r="583" spans="1:4">
      <c r="A583" s="4">
        <v>71588</v>
      </c>
      <c r="B583" s="1" t="s">
        <v>611</v>
      </c>
      <c r="C583" s="1">
        <v>5190100</v>
      </c>
      <c r="D583" s="1" t="s">
        <v>146</v>
      </c>
    </row>
    <row r="584" spans="1:4">
      <c r="A584" s="4">
        <v>71612</v>
      </c>
      <c r="B584" s="1" t="s">
        <v>612</v>
      </c>
      <c r="C584" s="1">
        <v>4100101</v>
      </c>
      <c r="D584" s="1" t="s">
        <v>216</v>
      </c>
    </row>
    <row r="585" spans="1:4">
      <c r="A585" s="4">
        <v>71621</v>
      </c>
      <c r="B585" s="1" t="s">
        <v>613</v>
      </c>
      <c r="C585" s="1">
        <v>10809</v>
      </c>
      <c r="D585" s="1" t="s">
        <v>129</v>
      </c>
    </row>
    <row r="586" spans="1:4">
      <c r="A586" s="4">
        <v>71622</v>
      </c>
      <c r="B586" s="1" t="s">
        <v>614</v>
      </c>
      <c r="C586" s="1">
        <v>40202</v>
      </c>
      <c r="D586" s="1" t="s">
        <v>53</v>
      </c>
    </row>
    <row r="587" spans="1:4">
      <c r="A587" s="4">
        <v>71623</v>
      </c>
      <c r="B587" s="1" t="s">
        <v>615</v>
      </c>
      <c r="C587" s="1">
        <v>40202</v>
      </c>
      <c r="D587" s="1" t="s">
        <v>53</v>
      </c>
    </row>
    <row r="588" spans="1:4">
      <c r="A588" s="4">
        <v>71625</v>
      </c>
      <c r="B588" s="1" t="s">
        <v>616</v>
      </c>
      <c r="C588" s="1">
        <v>40202</v>
      </c>
      <c r="D588" s="1" t="s">
        <v>53</v>
      </c>
    </row>
    <row r="589" spans="1:4">
      <c r="A589" s="4">
        <v>71626</v>
      </c>
      <c r="B589" s="1" t="s">
        <v>617</v>
      </c>
      <c r="C589" s="1">
        <v>40202</v>
      </c>
      <c r="D589" s="1" t="s">
        <v>53</v>
      </c>
    </row>
    <row r="590" spans="1:4">
      <c r="A590" s="4">
        <v>71629</v>
      </c>
      <c r="B590" s="1" t="s">
        <v>618</v>
      </c>
      <c r="C590" s="1">
        <v>40202</v>
      </c>
      <c r="D590" s="1" t="s">
        <v>53</v>
      </c>
    </row>
    <row r="591" spans="1:4">
      <c r="A591" s="4">
        <v>71630</v>
      </c>
      <c r="B591" s="1" t="s">
        <v>619</v>
      </c>
      <c r="C591" s="1">
        <v>40202</v>
      </c>
      <c r="D591" s="1" t="s">
        <v>53</v>
      </c>
    </row>
    <row r="592" spans="1:4">
      <c r="A592" s="4">
        <v>71631</v>
      </c>
      <c r="B592" s="1" t="s">
        <v>620</v>
      </c>
      <c r="C592" s="1">
        <v>40202</v>
      </c>
      <c r="D592" s="1" t="s">
        <v>53</v>
      </c>
    </row>
    <row r="593" spans="1:4">
      <c r="A593" s="4">
        <v>71632</v>
      </c>
      <c r="B593" s="1" t="s">
        <v>621</v>
      </c>
      <c r="C593" s="1">
        <v>40202</v>
      </c>
      <c r="D593" s="1" t="s">
        <v>53</v>
      </c>
    </row>
    <row r="594" spans="1:4">
      <c r="A594" s="4">
        <v>71633</v>
      </c>
      <c r="B594" s="1" t="s">
        <v>622</v>
      </c>
      <c r="C594" s="1">
        <v>40202</v>
      </c>
      <c r="D594" s="1" t="s">
        <v>53</v>
      </c>
    </row>
    <row r="595" spans="1:4">
      <c r="A595" s="4">
        <v>71635</v>
      </c>
      <c r="B595" s="1" t="s">
        <v>623</v>
      </c>
      <c r="C595" s="1">
        <v>5090201</v>
      </c>
      <c r="D595" s="1" t="s">
        <v>137</v>
      </c>
    </row>
    <row r="596" spans="1:4">
      <c r="A596" s="4">
        <v>71644</v>
      </c>
      <c r="B596" s="1" t="s">
        <v>624</v>
      </c>
      <c r="C596" s="1">
        <v>5090101</v>
      </c>
      <c r="D596" s="1" t="s">
        <v>117</v>
      </c>
    </row>
    <row r="597" spans="1:4">
      <c r="A597" s="4">
        <v>71645</v>
      </c>
      <c r="B597" s="1" t="s">
        <v>625</v>
      </c>
      <c r="C597" s="1">
        <v>5090101</v>
      </c>
      <c r="D597" s="1" t="s">
        <v>117</v>
      </c>
    </row>
    <row r="598" spans="1:4">
      <c r="A598" s="4">
        <v>71648</v>
      </c>
      <c r="B598" s="1" t="s">
        <v>626</v>
      </c>
      <c r="C598" s="1">
        <v>5090101</v>
      </c>
      <c r="D598" s="1" t="s">
        <v>117</v>
      </c>
    </row>
    <row r="599" spans="1:4">
      <c r="A599" s="4">
        <v>71649</v>
      </c>
      <c r="B599" s="1" t="s">
        <v>627</v>
      </c>
      <c r="C599" s="1">
        <v>5090101</v>
      </c>
      <c r="D599" s="1" t="s">
        <v>117</v>
      </c>
    </row>
    <row r="600" spans="1:4">
      <c r="A600" s="4">
        <v>71651</v>
      </c>
      <c r="B600" s="1" t="s">
        <v>628</v>
      </c>
      <c r="C600" s="1">
        <v>5090201</v>
      </c>
      <c r="D600" s="1" t="s">
        <v>137</v>
      </c>
    </row>
    <row r="601" spans="1:4">
      <c r="A601" s="4">
        <v>71726</v>
      </c>
      <c r="B601" s="1" t="s">
        <v>629</v>
      </c>
      <c r="C601" s="1">
        <v>4110100</v>
      </c>
      <c r="D601" s="1" t="s">
        <v>329</v>
      </c>
    </row>
    <row r="602" spans="1:4">
      <c r="A602" s="4">
        <v>71763</v>
      </c>
      <c r="B602" s="1" t="s">
        <v>630</v>
      </c>
      <c r="C602" s="1">
        <v>4300200</v>
      </c>
      <c r="D602" s="1" t="s">
        <v>174</v>
      </c>
    </row>
    <row r="603" spans="1:4">
      <c r="A603" s="4">
        <v>71764</v>
      </c>
      <c r="B603" s="1" t="s">
        <v>631</v>
      </c>
      <c r="C603" s="1">
        <v>4300202</v>
      </c>
      <c r="D603" s="1" t="s">
        <v>228</v>
      </c>
    </row>
    <row r="604" spans="1:4">
      <c r="A604" s="4">
        <v>71785</v>
      </c>
      <c r="B604" s="1" t="s">
        <v>632</v>
      </c>
      <c r="C604" s="1">
        <v>4300200</v>
      </c>
      <c r="D604" s="1" t="s">
        <v>174</v>
      </c>
    </row>
    <row r="605" spans="1:4">
      <c r="A605" s="4">
        <v>71786</v>
      </c>
      <c r="B605" s="1" t="s">
        <v>633</v>
      </c>
      <c r="C605" s="1">
        <v>4300200</v>
      </c>
      <c r="D605" s="1" t="s">
        <v>174</v>
      </c>
    </row>
    <row r="606" spans="1:4">
      <c r="A606" s="4">
        <v>71787</v>
      </c>
      <c r="B606" s="1" t="s">
        <v>634</v>
      </c>
      <c r="C606" s="1">
        <v>4090300</v>
      </c>
      <c r="D606" s="1" t="s">
        <v>321</v>
      </c>
    </row>
    <row r="607" spans="1:4">
      <c r="A607" s="4">
        <v>71809</v>
      </c>
      <c r="B607" s="1" t="s">
        <v>635</v>
      </c>
      <c r="C607" s="1">
        <v>40106</v>
      </c>
      <c r="D607" s="1" t="s">
        <v>346</v>
      </c>
    </row>
    <row r="608" spans="1:4">
      <c r="A608" s="4">
        <v>71811</v>
      </c>
      <c r="B608" s="1" t="s">
        <v>636</v>
      </c>
      <c r="C608" s="1">
        <v>40106</v>
      </c>
      <c r="D608" s="1" t="s">
        <v>346</v>
      </c>
    </row>
    <row r="609" spans="1:4">
      <c r="A609" s="4">
        <v>71825</v>
      </c>
      <c r="B609" s="1" t="s">
        <v>637</v>
      </c>
      <c r="C609" s="1">
        <v>4250400</v>
      </c>
      <c r="D609" s="1" t="s">
        <v>298</v>
      </c>
    </row>
    <row r="610" spans="1:4">
      <c r="A610" s="4">
        <v>71826</v>
      </c>
      <c r="B610" s="1" t="s">
        <v>637</v>
      </c>
      <c r="C610" s="1">
        <v>4250400</v>
      </c>
      <c r="D610" s="1" t="s">
        <v>298</v>
      </c>
    </row>
    <row r="611" spans="1:4">
      <c r="A611" s="4">
        <v>71895</v>
      </c>
      <c r="B611" s="1" t="s">
        <v>638</v>
      </c>
      <c r="C611" s="1">
        <v>4100301</v>
      </c>
      <c r="D611" s="1" t="s">
        <v>318</v>
      </c>
    </row>
    <row r="612" spans="1:4">
      <c r="A612" s="4">
        <v>71897</v>
      </c>
      <c r="B612" s="1" t="s">
        <v>639</v>
      </c>
      <c r="C612" s="1">
        <v>4100301</v>
      </c>
      <c r="D612" s="1" t="s">
        <v>318</v>
      </c>
    </row>
    <row r="613" spans="1:4">
      <c r="A613" s="4">
        <v>71899</v>
      </c>
      <c r="B613" s="1" t="s">
        <v>640</v>
      </c>
      <c r="C613" s="1">
        <v>10809</v>
      </c>
      <c r="D613" s="1" t="s">
        <v>129</v>
      </c>
    </row>
    <row r="614" spans="1:4">
      <c r="A614" s="4">
        <v>71910</v>
      </c>
      <c r="B614" s="1" t="s">
        <v>641</v>
      </c>
      <c r="C614" s="1">
        <v>4100301</v>
      </c>
      <c r="D614" s="1" t="s">
        <v>318</v>
      </c>
    </row>
    <row r="615" spans="1:4">
      <c r="A615" s="4">
        <v>71917</v>
      </c>
      <c r="B615" s="1" t="s">
        <v>642</v>
      </c>
      <c r="C615" s="1">
        <v>1060105</v>
      </c>
      <c r="D615" s="1" t="s">
        <v>290</v>
      </c>
    </row>
    <row r="616" spans="1:4">
      <c r="A616" s="4">
        <v>71926</v>
      </c>
      <c r="B616" s="1" t="s">
        <v>643</v>
      </c>
      <c r="C616" s="1">
        <v>5170100</v>
      </c>
      <c r="D616" s="1" t="s">
        <v>85</v>
      </c>
    </row>
    <row r="617" spans="1:4">
      <c r="A617" s="4">
        <v>71927</v>
      </c>
      <c r="B617" s="1" t="s">
        <v>644</v>
      </c>
      <c r="C617" s="1">
        <v>5170100</v>
      </c>
      <c r="D617" s="1" t="s">
        <v>85</v>
      </c>
    </row>
    <row r="618" spans="1:4">
      <c r="A618" s="4">
        <v>71935</v>
      </c>
      <c r="B618" s="1" t="s">
        <v>645</v>
      </c>
      <c r="C618" s="1">
        <v>5170100</v>
      </c>
      <c r="D618" s="1" t="s">
        <v>85</v>
      </c>
    </row>
    <row r="619" spans="1:4">
      <c r="A619" s="4">
        <v>71952</v>
      </c>
      <c r="B619" s="1" t="s">
        <v>646</v>
      </c>
      <c r="C619" s="1">
        <v>4300202</v>
      </c>
      <c r="D619" s="1" t="s">
        <v>228</v>
      </c>
    </row>
    <row r="620" spans="1:4">
      <c r="A620" s="4">
        <v>71956</v>
      </c>
      <c r="B620" s="1" t="s">
        <v>647</v>
      </c>
      <c r="C620" s="1">
        <v>4090300</v>
      </c>
      <c r="D620" s="1" t="s">
        <v>321</v>
      </c>
    </row>
    <row r="621" spans="1:4">
      <c r="A621" s="4">
        <v>71957</v>
      </c>
      <c r="B621" s="1" t="s">
        <v>648</v>
      </c>
      <c r="C621" s="1">
        <v>4090300</v>
      </c>
      <c r="D621" s="1" t="s">
        <v>321</v>
      </c>
    </row>
    <row r="622" spans="1:4">
      <c r="A622" s="4">
        <v>71967</v>
      </c>
      <c r="B622" s="1" t="s">
        <v>649</v>
      </c>
      <c r="C622" s="1">
        <v>5190100</v>
      </c>
      <c r="D622" s="1" t="s">
        <v>146</v>
      </c>
    </row>
    <row r="623" spans="1:4">
      <c r="A623" s="4">
        <v>72008</v>
      </c>
      <c r="B623" s="1" t="s">
        <v>650</v>
      </c>
      <c r="C623" s="1">
        <v>4090300</v>
      </c>
      <c r="D623" s="1" t="s">
        <v>321</v>
      </c>
    </row>
    <row r="624" spans="1:4">
      <c r="A624" s="4">
        <v>72010</v>
      </c>
      <c r="B624" s="1" t="s">
        <v>651</v>
      </c>
      <c r="C624" s="1">
        <v>4090300</v>
      </c>
      <c r="D624" s="1" t="s">
        <v>321</v>
      </c>
    </row>
    <row r="625" spans="1:4">
      <c r="A625" s="4">
        <v>72022</v>
      </c>
      <c r="B625" s="1" t="s">
        <v>652</v>
      </c>
      <c r="C625" s="1">
        <v>4300202</v>
      </c>
      <c r="D625" s="1" t="s">
        <v>228</v>
      </c>
    </row>
    <row r="626" spans="1:4">
      <c r="A626" s="4">
        <v>72023</v>
      </c>
      <c r="B626" s="1" t="s">
        <v>653</v>
      </c>
      <c r="C626" s="1">
        <v>4300202</v>
      </c>
      <c r="D626" s="1" t="s">
        <v>228</v>
      </c>
    </row>
    <row r="627" spans="1:4">
      <c r="A627" s="4">
        <v>72048</v>
      </c>
      <c r="B627" s="1" t="s">
        <v>654</v>
      </c>
      <c r="C627" s="1">
        <v>5090201</v>
      </c>
      <c r="D627" s="1" t="s">
        <v>137</v>
      </c>
    </row>
    <row r="628" spans="1:4">
      <c r="A628" s="4">
        <v>72049</v>
      </c>
      <c r="B628" s="1" t="s">
        <v>655</v>
      </c>
      <c r="C628" s="1">
        <v>5090201</v>
      </c>
      <c r="D628" s="1" t="s">
        <v>137</v>
      </c>
    </row>
    <row r="629" spans="1:4">
      <c r="A629" s="4">
        <v>72094</v>
      </c>
      <c r="B629" s="1" t="s">
        <v>656</v>
      </c>
      <c r="C629" s="1">
        <v>5220300</v>
      </c>
      <c r="D629" s="1" t="s">
        <v>58</v>
      </c>
    </row>
    <row r="630" spans="1:4">
      <c r="A630" s="4">
        <v>72097</v>
      </c>
      <c r="B630" s="1" t="s">
        <v>657</v>
      </c>
      <c r="C630" s="1">
        <v>5220400</v>
      </c>
      <c r="D630" s="1" t="s">
        <v>212</v>
      </c>
    </row>
    <row r="631" spans="1:4">
      <c r="A631" s="4">
        <v>72099</v>
      </c>
      <c r="B631" s="1" t="s">
        <v>658</v>
      </c>
      <c r="C631" s="1">
        <v>5220400</v>
      </c>
      <c r="D631" s="1" t="s">
        <v>212</v>
      </c>
    </row>
    <row r="632" spans="1:4">
      <c r="A632" s="4">
        <v>72109</v>
      </c>
      <c r="B632" s="1" t="s">
        <v>659</v>
      </c>
      <c r="C632" s="1">
        <v>1060105</v>
      </c>
      <c r="D632" s="1" t="s">
        <v>290</v>
      </c>
    </row>
    <row r="633" spans="1:4">
      <c r="A633" s="4">
        <v>72169</v>
      </c>
      <c r="B633" s="1" t="s">
        <v>660</v>
      </c>
      <c r="C633" s="1">
        <v>5100201</v>
      </c>
      <c r="D633" s="1" t="s">
        <v>70</v>
      </c>
    </row>
    <row r="634" spans="1:4">
      <c r="A634" s="4">
        <v>72178</v>
      </c>
      <c r="B634" s="1" t="s">
        <v>661</v>
      </c>
      <c r="C634" s="1">
        <v>5100200</v>
      </c>
      <c r="D634" s="1" t="s">
        <v>60</v>
      </c>
    </row>
    <row r="635" spans="1:4">
      <c r="A635" s="4">
        <v>72188</v>
      </c>
      <c r="B635" s="1" t="s">
        <v>662</v>
      </c>
      <c r="C635" s="1">
        <v>4300202</v>
      </c>
      <c r="D635" s="1" t="s">
        <v>228</v>
      </c>
    </row>
    <row r="636" spans="1:4">
      <c r="A636" s="4">
        <v>72189</v>
      </c>
      <c r="B636" s="1" t="s">
        <v>663</v>
      </c>
      <c r="C636" s="1">
        <v>4300202</v>
      </c>
      <c r="D636" s="1" t="s">
        <v>228</v>
      </c>
    </row>
    <row r="637" spans="1:4">
      <c r="A637" s="4">
        <v>72217</v>
      </c>
      <c r="B637" s="1" t="s">
        <v>664</v>
      </c>
      <c r="C637" s="1">
        <v>4110100</v>
      </c>
      <c r="D637" s="1" t="s">
        <v>329</v>
      </c>
    </row>
    <row r="638" spans="1:4">
      <c r="A638" s="4">
        <v>72218</v>
      </c>
      <c r="B638" s="1" t="s">
        <v>664</v>
      </c>
      <c r="C638" s="1">
        <v>4110100</v>
      </c>
      <c r="D638" s="1" t="s">
        <v>329</v>
      </c>
    </row>
    <row r="639" spans="1:4">
      <c r="A639" s="4">
        <v>72219</v>
      </c>
      <c r="B639" s="1" t="s">
        <v>665</v>
      </c>
      <c r="C639" s="1">
        <v>4110100</v>
      </c>
      <c r="D639" s="1" t="s">
        <v>329</v>
      </c>
    </row>
    <row r="640" spans="1:4">
      <c r="A640" s="4">
        <v>72254</v>
      </c>
      <c r="B640" s="1" t="s">
        <v>666</v>
      </c>
      <c r="C640" s="1">
        <v>5220300</v>
      </c>
      <c r="D640" s="1" t="s">
        <v>58</v>
      </c>
    </row>
    <row r="641" spans="1:4">
      <c r="A641" s="4">
        <v>72265</v>
      </c>
      <c r="B641" s="1" t="s">
        <v>667</v>
      </c>
      <c r="C641" s="1">
        <v>5220400</v>
      </c>
      <c r="D641" s="1" t="s">
        <v>212</v>
      </c>
    </row>
    <row r="642" spans="1:4">
      <c r="A642" s="4">
        <v>72266</v>
      </c>
      <c r="B642" s="1" t="s">
        <v>668</v>
      </c>
      <c r="C642" s="1">
        <v>5220400</v>
      </c>
      <c r="D642" s="1" t="s">
        <v>212</v>
      </c>
    </row>
    <row r="643" spans="1:4">
      <c r="A643" s="4">
        <v>72270</v>
      </c>
      <c r="B643" s="1" t="s">
        <v>669</v>
      </c>
      <c r="C643" s="1">
        <v>5220400</v>
      </c>
      <c r="D643" s="1" t="s">
        <v>212</v>
      </c>
    </row>
    <row r="644" spans="1:4">
      <c r="A644" s="4">
        <v>72290</v>
      </c>
      <c r="B644" s="1" t="s">
        <v>670</v>
      </c>
      <c r="C644" s="1">
        <v>40202</v>
      </c>
      <c r="D644" s="1" t="s">
        <v>53</v>
      </c>
    </row>
    <row r="645" spans="1:4">
      <c r="A645" s="4">
        <v>72291</v>
      </c>
      <c r="B645" s="1" t="s">
        <v>671</v>
      </c>
      <c r="C645" s="1">
        <v>40202</v>
      </c>
      <c r="D645" s="1" t="s">
        <v>53</v>
      </c>
    </row>
    <row r="646" spans="1:4">
      <c r="A646" s="4">
        <v>72315</v>
      </c>
      <c r="B646" s="1" t="s">
        <v>672</v>
      </c>
      <c r="C646" s="1">
        <v>4100301</v>
      </c>
      <c r="D646" s="1" t="s">
        <v>318</v>
      </c>
    </row>
    <row r="647" spans="1:4">
      <c r="A647" s="4">
        <v>72319</v>
      </c>
      <c r="B647" s="1" t="s">
        <v>374</v>
      </c>
      <c r="C647" s="1">
        <v>4020100</v>
      </c>
      <c r="D647" s="1" t="s">
        <v>375</v>
      </c>
    </row>
    <row r="648" spans="1:4">
      <c r="A648" s="4">
        <v>72320</v>
      </c>
      <c r="B648" s="1" t="s">
        <v>374</v>
      </c>
      <c r="C648" s="1">
        <v>4020100</v>
      </c>
      <c r="D648" s="1" t="s">
        <v>375</v>
      </c>
    </row>
    <row r="649" spans="1:4">
      <c r="A649" s="4">
        <v>72383</v>
      </c>
      <c r="B649" s="1" t="s">
        <v>673</v>
      </c>
      <c r="C649" s="1">
        <v>5220400</v>
      </c>
      <c r="D649" s="1" t="s">
        <v>212</v>
      </c>
    </row>
    <row r="650" spans="1:4">
      <c r="A650" s="4">
        <v>72386</v>
      </c>
      <c r="B650" s="1" t="s">
        <v>674</v>
      </c>
      <c r="C650" s="1">
        <v>5220300</v>
      </c>
      <c r="D650" s="1" t="s">
        <v>58</v>
      </c>
    </row>
    <row r="651" spans="1:4">
      <c r="A651" s="4">
        <v>72409</v>
      </c>
      <c r="B651" s="1" t="s">
        <v>675</v>
      </c>
      <c r="C651" s="1">
        <v>4300202</v>
      </c>
      <c r="D651" s="1" t="s">
        <v>228</v>
      </c>
    </row>
    <row r="652" spans="1:4">
      <c r="A652" s="4">
        <v>72411</v>
      </c>
      <c r="B652" s="1" t="s">
        <v>586</v>
      </c>
      <c r="C652" s="1">
        <v>4110100</v>
      </c>
      <c r="D652" s="1" t="s">
        <v>329</v>
      </c>
    </row>
    <row r="653" spans="1:4">
      <c r="A653" s="4">
        <v>72447</v>
      </c>
      <c r="B653" s="1" t="s">
        <v>676</v>
      </c>
      <c r="C653" s="1">
        <v>5090201</v>
      </c>
      <c r="D653" s="1" t="s">
        <v>137</v>
      </c>
    </row>
    <row r="654" spans="1:4">
      <c r="A654" s="4">
        <v>72461</v>
      </c>
      <c r="B654" s="1" t="s">
        <v>677</v>
      </c>
      <c r="C654" s="1">
        <v>4100101</v>
      </c>
      <c r="D654" s="1" t="s">
        <v>216</v>
      </c>
    </row>
    <row r="655" spans="1:4">
      <c r="A655" s="4">
        <v>72462</v>
      </c>
      <c r="B655" s="1" t="s">
        <v>678</v>
      </c>
      <c r="C655" s="1">
        <v>4100101</v>
      </c>
      <c r="D655" s="1" t="s">
        <v>216</v>
      </c>
    </row>
    <row r="656" spans="1:4">
      <c r="A656" s="4">
        <v>72463</v>
      </c>
      <c r="B656" s="1" t="s">
        <v>679</v>
      </c>
      <c r="C656" s="1">
        <v>4100101</v>
      </c>
      <c r="D656" s="1" t="s">
        <v>216</v>
      </c>
    </row>
    <row r="657" spans="1:4">
      <c r="A657" s="4">
        <v>72464</v>
      </c>
      <c r="B657" s="1" t="s">
        <v>680</v>
      </c>
      <c r="C657" s="1">
        <v>4100101</v>
      </c>
      <c r="D657" s="1" t="s">
        <v>216</v>
      </c>
    </row>
    <row r="658" spans="1:4">
      <c r="A658" s="4">
        <v>72465</v>
      </c>
      <c r="B658" s="1" t="s">
        <v>681</v>
      </c>
      <c r="C658" s="1">
        <v>4100101</v>
      </c>
      <c r="D658" s="1" t="s">
        <v>216</v>
      </c>
    </row>
    <row r="659" spans="1:4">
      <c r="A659" s="4">
        <v>72466</v>
      </c>
      <c r="B659" s="1" t="s">
        <v>682</v>
      </c>
      <c r="C659" s="1">
        <v>4100101</v>
      </c>
      <c r="D659" s="1" t="s">
        <v>216</v>
      </c>
    </row>
    <row r="660" spans="1:4">
      <c r="A660" s="4">
        <v>72499</v>
      </c>
      <c r="B660" s="1" t="s">
        <v>683</v>
      </c>
      <c r="C660" s="1">
        <v>1060105</v>
      </c>
      <c r="D660" s="1" t="s">
        <v>290</v>
      </c>
    </row>
    <row r="661" spans="1:4">
      <c r="A661" s="4">
        <v>72510</v>
      </c>
      <c r="B661" s="1" t="s">
        <v>684</v>
      </c>
      <c r="C661" s="1">
        <v>5190100</v>
      </c>
      <c r="D661" s="1" t="s">
        <v>146</v>
      </c>
    </row>
    <row r="662" spans="1:4">
      <c r="A662" s="4">
        <v>72617</v>
      </c>
      <c r="B662" s="1" t="s">
        <v>685</v>
      </c>
      <c r="C662" s="1">
        <v>5170100</v>
      </c>
      <c r="D662" s="1" t="s">
        <v>85</v>
      </c>
    </row>
    <row r="663" spans="1:4">
      <c r="A663" s="4">
        <v>72646</v>
      </c>
      <c r="B663" s="1" t="s">
        <v>686</v>
      </c>
      <c r="C663" s="1">
        <v>5090101</v>
      </c>
      <c r="D663" s="1" t="s">
        <v>117</v>
      </c>
    </row>
    <row r="664" spans="1:4">
      <c r="A664" s="4">
        <v>72647</v>
      </c>
      <c r="B664" s="1" t="s">
        <v>687</v>
      </c>
      <c r="C664" s="1">
        <v>5090101</v>
      </c>
      <c r="D664" s="1" t="s">
        <v>117</v>
      </c>
    </row>
    <row r="665" spans="1:4">
      <c r="A665" s="4">
        <v>72679</v>
      </c>
      <c r="B665" s="1" t="s">
        <v>688</v>
      </c>
      <c r="C665" s="1">
        <v>4110100</v>
      </c>
      <c r="D665" s="1" t="s">
        <v>329</v>
      </c>
    </row>
    <row r="666" spans="1:4">
      <c r="A666" s="4">
        <v>72695</v>
      </c>
      <c r="B666" s="1" t="s">
        <v>688</v>
      </c>
      <c r="C666" s="1">
        <v>4110100</v>
      </c>
      <c r="D666" s="1" t="s">
        <v>329</v>
      </c>
    </row>
    <row r="667" spans="1:4">
      <c r="A667" s="4">
        <v>72723</v>
      </c>
      <c r="B667" s="1" t="s">
        <v>689</v>
      </c>
      <c r="C667" s="1">
        <v>4110100</v>
      </c>
      <c r="D667" s="1" t="s">
        <v>329</v>
      </c>
    </row>
    <row r="668" spans="1:4">
      <c r="A668" s="4">
        <v>72734</v>
      </c>
      <c r="B668" s="1" t="s">
        <v>690</v>
      </c>
      <c r="C668" s="1">
        <v>5100200</v>
      </c>
      <c r="D668" s="1" t="s">
        <v>60</v>
      </c>
    </row>
    <row r="669" spans="1:4">
      <c r="A669" s="4">
        <v>72746</v>
      </c>
      <c r="B669" s="1" t="s">
        <v>691</v>
      </c>
      <c r="C669" s="1">
        <v>5220400</v>
      </c>
      <c r="D669" s="1" t="s">
        <v>212</v>
      </c>
    </row>
    <row r="670" spans="1:4">
      <c r="A670" s="4">
        <v>72747</v>
      </c>
      <c r="B670" s="1" t="s">
        <v>692</v>
      </c>
      <c r="C670" s="1">
        <v>5220400</v>
      </c>
      <c r="D670" s="1" t="s">
        <v>212</v>
      </c>
    </row>
    <row r="671" spans="1:4">
      <c r="A671" s="4">
        <v>72748</v>
      </c>
      <c r="B671" s="1" t="s">
        <v>693</v>
      </c>
      <c r="C671" s="1">
        <v>5220400</v>
      </c>
      <c r="D671" s="1" t="s">
        <v>212</v>
      </c>
    </row>
    <row r="672" spans="1:4">
      <c r="A672" s="4">
        <v>72750</v>
      </c>
      <c r="B672" s="1" t="s">
        <v>694</v>
      </c>
      <c r="C672" s="1">
        <v>5220400</v>
      </c>
      <c r="D672" s="1" t="s">
        <v>212</v>
      </c>
    </row>
    <row r="673" spans="1:4">
      <c r="A673" s="4">
        <v>72751</v>
      </c>
      <c r="B673" s="1" t="s">
        <v>695</v>
      </c>
      <c r="C673" s="1">
        <v>5220300</v>
      </c>
      <c r="D673" s="1" t="s">
        <v>58</v>
      </c>
    </row>
    <row r="674" spans="1:4">
      <c r="A674" s="4">
        <v>72752</v>
      </c>
      <c r="B674" s="1" t="s">
        <v>696</v>
      </c>
      <c r="C674" s="1">
        <v>5220400</v>
      </c>
      <c r="D674" s="1" t="s">
        <v>212</v>
      </c>
    </row>
    <row r="675" spans="1:4">
      <c r="A675" s="4">
        <v>72760</v>
      </c>
      <c r="B675" s="1" t="s">
        <v>697</v>
      </c>
      <c r="C675" s="1">
        <v>5170100</v>
      </c>
      <c r="D675" s="1" t="s">
        <v>85</v>
      </c>
    </row>
    <row r="676" spans="1:4">
      <c r="A676" s="4">
        <v>72901</v>
      </c>
      <c r="B676" s="1" t="s">
        <v>698</v>
      </c>
      <c r="C676" s="1">
        <v>5090201</v>
      </c>
      <c r="D676" s="1" t="s">
        <v>137</v>
      </c>
    </row>
    <row r="677" spans="1:4">
      <c r="A677" s="4">
        <v>72934</v>
      </c>
      <c r="B677" s="1" t="s">
        <v>699</v>
      </c>
      <c r="C677" s="1">
        <v>4100301</v>
      </c>
      <c r="D677" s="1" t="s">
        <v>318</v>
      </c>
    </row>
    <row r="678" spans="1:4">
      <c r="A678" s="4">
        <v>73020</v>
      </c>
      <c r="B678" s="1" t="s">
        <v>700</v>
      </c>
      <c r="C678" s="1">
        <v>4100301</v>
      </c>
      <c r="D678" s="1" t="s">
        <v>318</v>
      </c>
    </row>
    <row r="679" spans="1:4">
      <c r="A679" s="4">
        <v>73045</v>
      </c>
      <c r="B679" s="1" t="s">
        <v>664</v>
      </c>
      <c r="C679" s="1">
        <v>4110100</v>
      </c>
      <c r="D679" s="1" t="s">
        <v>329</v>
      </c>
    </row>
    <row r="680" spans="1:4">
      <c r="A680" s="4">
        <v>73090</v>
      </c>
      <c r="B680" s="1" t="s">
        <v>701</v>
      </c>
      <c r="C680" s="1">
        <v>4020100</v>
      </c>
      <c r="D680" s="1" t="s">
        <v>375</v>
      </c>
    </row>
    <row r="681" spans="1:4">
      <c r="A681" s="4">
        <v>73092</v>
      </c>
      <c r="B681" s="1" t="s">
        <v>702</v>
      </c>
      <c r="C681" s="1">
        <v>4100301</v>
      </c>
      <c r="D681" s="1" t="s">
        <v>318</v>
      </c>
    </row>
    <row r="682" spans="1:4">
      <c r="A682" s="4">
        <v>73101</v>
      </c>
      <c r="B682" s="1" t="s">
        <v>703</v>
      </c>
      <c r="C682" s="1">
        <v>4100301</v>
      </c>
      <c r="D682" s="1" t="s">
        <v>318</v>
      </c>
    </row>
    <row r="683" spans="1:4">
      <c r="A683" s="4">
        <v>73102</v>
      </c>
      <c r="B683" s="1" t="s">
        <v>704</v>
      </c>
      <c r="C683" s="1">
        <v>4100101</v>
      </c>
      <c r="D683" s="1" t="s">
        <v>216</v>
      </c>
    </row>
    <row r="684" spans="1:4">
      <c r="A684" s="4">
        <v>73151</v>
      </c>
      <c r="B684" s="1" t="s">
        <v>705</v>
      </c>
      <c r="C684" s="1">
        <v>5090101</v>
      </c>
      <c r="D684" s="1" t="s">
        <v>117</v>
      </c>
    </row>
    <row r="685" spans="1:4">
      <c r="A685" s="4">
        <v>73156</v>
      </c>
      <c r="B685" s="1" t="s">
        <v>706</v>
      </c>
      <c r="C685" s="1">
        <v>5090201</v>
      </c>
      <c r="D685" s="1" t="s">
        <v>137</v>
      </c>
    </row>
    <row r="686" spans="1:4">
      <c r="A686" s="4">
        <v>73157</v>
      </c>
      <c r="B686" s="1" t="s">
        <v>707</v>
      </c>
      <c r="C686" s="1">
        <v>5090201</v>
      </c>
      <c r="D686" s="1" t="s">
        <v>137</v>
      </c>
    </row>
    <row r="687" spans="1:4">
      <c r="A687" s="4">
        <v>73170</v>
      </c>
      <c r="B687" s="1" t="s">
        <v>586</v>
      </c>
      <c r="C687" s="1">
        <v>4110100</v>
      </c>
      <c r="D687" s="1" t="s">
        <v>329</v>
      </c>
    </row>
    <row r="688" spans="1:4">
      <c r="A688" s="4">
        <v>73248</v>
      </c>
      <c r="B688" s="1" t="s">
        <v>708</v>
      </c>
      <c r="C688" s="1">
        <v>5220300</v>
      </c>
      <c r="D688" s="1" t="s">
        <v>58</v>
      </c>
    </row>
    <row r="689" spans="1:4">
      <c r="A689" s="4">
        <v>73250</v>
      </c>
      <c r="B689" s="1" t="s">
        <v>709</v>
      </c>
      <c r="C689" s="1">
        <v>5170100</v>
      </c>
      <c r="D689" s="1" t="s">
        <v>85</v>
      </c>
    </row>
    <row r="690" spans="1:4">
      <c r="A690" s="4">
        <v>73251</v>
      </c>
      <c r="B690" s="1" t="s">
        <v>710</v>
      </c>
      <c r="C690" s="1">
        <v>5170100</v>
      </c>
      <c r="D690" s="1" t="s">
        <v>85</v>
      </c>
    </row>
    <row r="691" spans="1:4">
      <c r="A691" s="4">
        <v>73252</v>
      </c>
      <c r="B691" s="1" t="s">
        <v>711</v>
      </c>
      <c r="C691" s="1">
        <v>5170100</v>
      </c>
      <c r="D691" s="1" t="s">
        <v>85</v>
      </c>
    </row>
    <row r="692" spans="1:4">
      <c r="A692" s="4">
        <v>73301</v>
      </c>
      <c r="B692" s="1" t="s">
        <v>712</v>
      </c>
      <c r="C692" s="1">
        <v>1060105</v>
      </c>
      <c r="D692" s="1" t="s">
        <v>290</v>
      </c>
    </row>
    <row r="693" spans="1:4">
      <c r="A693" s="4">
        <v>73306</v>
      </c>
      <c r="B693" s="1" t="s">
        <v>713</v>
      </c>
      <c r="C693" s="1">
        <v>1060105</v>
      </c>
      <c r="D693" s="1" t="s">
        <v>290</v>
      </c>
    </row>
    <row r="694" spans="1:4">
      <c r="A694" s="4">
        <v>73311</v>
      </c>
      <c r="B694" s="1" t="s">
        <v>714</v>
      </c>
      <c r="C694" s="1">
        <v>4300202</v>
      </c>
      <c r="D694" s="1" t="s">
        <v>228</v>
      </c>
    </row>
    <row r="695" spans="1:4">
      <c r="A695" s="4">
        <v>73313</v>
      </c>
      <c r="B695" s="1" t="s">
        <v>715</v>
      </c>
      <c r="C695" s="1">
        <v>4300200</v>
      </c>
      <c r="D695" s="1" t="s">
        <v>174</v>
      </c>
    </row>
    <row r="696" spans="1:4">
      <c r="A696" s="4">
        <v>73332</v>
      </c>
      <c r="B696" s="1" t="s">
        <v>716</v>
      </c>
      <c r="C696" s="1">
        <v>1060105</v>
      </c>
      <c r="D696" s="1" t="s">
        <v>290</v>
      </c>
    </row>
    <row r="697" spans="1:4">
      <c r="A697" s="4">
        <v>73333</v>
      </c>
      <c r="B697" s="1" t="s">
        <v>717</v>
      </c>
      <c r="C697" s="1">
        <v>1060105</v>
      </c>
      <c r="D697" s="1" t="s">
        <v>290</v>
      </c>
    </row>
    <row r="698" spans="1:4">
      <c r="A698" s="4">
        <v>73336</v>
      </c>
      <c r="B698" s="1" t="s">
        <v>718</v>
      </c>
      <c r="C698" s="1">
        <v>10809</v>
      </c>
      <c r="D698" s="1" t="s">
        <v>129</v>
      </c>
    </row>
    <row r="699" spans="1:4">
      <c r="A699" s="4">
        <v>73348</v>
      </c>
      <c r="B699" s="1" t="s">
        <v>719</v>
      </c>
      <c r="C699" s="1">
        <v>5090201</v>
      </c>
      <c r="D699" s="1" t="s">
        <v>137</v>
      </c>
    </row>
    <row r="700" spans="1:4">
      <c r="A700" s="4">
        <v>73428</v>
      </c>
      <c r="B700" s="1" t="s">
        <v>720</v>
      </c>
      <c r="C700" s="1">
        <v>5220300</v>
      </c>
      <c r="D700" s="1" t="s">
        <v>58</v>
      </c>
    </row>
    <row r="701" spans="1:4">
      <c r="A701" s="4">
        <v>73429</v>
      </c>
      <c r="B701" s="1" t="s">
        <v>721</v>
      </c>
      <c r="C701" s="1">
        <v>5220300</v>
      </c>
      <c r="D701" s="1" t="s">
        <v>58</v>
      </c>
    </row>
    <row r="702" spans="1:4">
      <c r="A702" s="4">
        <v>73446</v>
      </c>
      <c r="B702" s="1" t="s">
        <v>722</v>
      </c>
      <c r="C702" s="1">
        <v>1060105</v>
      </c>
      <c r="D702" s="1" t="s">
        <v>290</v>
      </c>
    </row>
    <row r="703" spans="1:4">
      <c r="A703" s="4">
        <v>73485</v>
      </c>
      <c r="B703" s="1" t="s">
        <v>723</v>
      </c>
      <c r="C703" s="1">
        <v>4110100</v>
      </c>
      <c r="D703" s="1" t="s">
        <v>329</v>
      </c>
    </row>
    <row r="704" spans="1:4">
      <c r="A704" s="4">
        <v>73498</v>
      </c>
      <c r="B704" s="1" t="s">
        <v>724</v>
      </c>
      <c r="C704" s="1">
        <v>4300202</v>
      </c>
      <c r="D704" s="1" t="s">
        <v>228</v>
      </c>
    </row>
    <row r="705" spans="1:4">
      <c r="A705" s="4">
        <v>73499</v>
      </c>
      <c r="B705" s="1" t="s">
        <v>725</v>
      </c>
      <c r="C705" s="1">
        <v>4300202</v>
      </c>
      <c r="D705" s="1" t="s">
        <v>228</v>
      </c>
    </row>
    <row r="706" spans="1:4">
      <c r="A706" s="4">
        <v>73529</v>
      </c>
      <c r="B706" s="1" t="s">
        <v>726</v>
      </c>
      <c r="C706" s="1">
        <v>1010102</v>
      </c>
      <c r="D706" s="1" t="s">
        <v>304</v>
      </c>
    </row>
    <row r="707" spans="1:4">
      <c r="A707" s="4">
        <v>73587</v>
      </c>
      <c r="B707" s="1" t="s">
        <v>727</v>
      </c>
      <c r="C707" s="1">
        <v>5190100</v>
      </c>
      <c r="D707" s="1" t="s">
        <v>146</v>
      </c>
    </row>
    <row r="708" spans="1:4">
      <c r="A708" s="4">
        <v>73705</v>
      </c>
      <c r="B708" s="1" t="s">
        <v>728</v>
      </c>
      <c r="C708" s="1">
        <v>4110100</v>
      </c>
      <c r="D708" s="1" t="s">
        <v>329</v>
      </c>
    </row>
    <row r="709" spans="1:4">
      <c r="A709" s="4">
        <v>73748</v>
      </c>
      <c r="B709" s="1" t="s">
        <v>729</v>
      </c>
      <c r="C709" s="1">
        <v>10809</v>
      </c>
      <c r="D709" s="1" t="s">
        <v>129</v>
      </c>
    </row>
    <row r="710" spans="1:4">
      <c r="A710" s="4">
        <v>73749</v>
      </c>
      <c r="B710" s="1" t="s">
        <v>730</v>
      </c>
      <c r="C710" s="1">
        <v>10809</v>
      </c>
      <c r="D710" s="1" t="s">
        <v>129</v>
      </c>
    </row>
    <row r="711" spans="1:4">
      <c r="A711" s="4">
        <v>73750</v>
      </c>
      <c r="B711" s="1" t="s">
        <v>731</v>
      </c>
      <c r="C711" s="1">
        <v>10809</v>
      </c>
      <c r="D711" s="1" t="s">
        <v>129</v>
      </c>
    </row>
    <row r="712" spans="1:4">
      <c r="A712" s="4">
        <v>73769</v>
      </c>
      <c r="B712" s="1" t="s">
        <v>732</v>
      </c>
      <c r="C712" s="1">
        <v>4100101</v>
      </c>
      <c r="D712" s="1" t="s">
        <v>216</v>
      </c>
    </row>
    <row r="713" spans="1:4">
      <c r="A713" s="4">
        <v>73772</v>
      </c>
      <c r="B713" s="1" t="s">
        <v>733</v>
      </c>
      <c r="C713" s="1">
        <v>4100301</v>
      </c>
      <c r="D713" s="1" t="s">
        <v>318</v>
      </c>
    </row>
    <row r="714" spans="1:4">
      <c r="A714" s="4">
        <v>73852</v>
      </c>
      <c r="B714" s="1" t="s">
        <v>734</v>
      </c>
      <c r="C714" s="1">
        <v>4100101</v>
      </c>
      <c r="D714" s="1" t="s">
        <v>216</v>
      </c>
    </row>
    <row r="715" spans="1:4">
      <c r="A715" s="4">
        <v>73853</v>
      </c>
      <c r="B715" s="1" t="s">
        <v>735</v>
      </c>
      <c r="C715" s="1">
        <v>4100101</v>
      </c>
      <c r="D715" s="1" t="s">
        <v>216</v>
      </c>
    </row>
    <row r="716" spans="1:4">
      <c r="A716" s="4">
        <v>73855</v>
      </c>
      <c r="B716" s="1" t="s">
        <v>736</v>
      </c>
      <c r="C716" s="1">
        <v>4100101</v>
      </c>
      <c r="D716" s="1" t="s">
        <v>216</v>
      </c>
    </row>
    <row r="717" spans="1:4">
      <c r="A717" s="4">
        <v>73857</v>
      </c>
      <c r="B717" s="1" t="s">
        <v>737</v>
      </c>
      <c r="C717" s="1">
        <v>4100101</v>
      </c>
      <c r="D717" s="1" t="s">
        <v>216</v>
      </c>
    </row>
    <row r="718" spans="1:4">
      <c r="A718" s="4">
        <v>73858</v>
      </c>
      <c r="B718" s="1" t="s">
        <v>738</v>
      </c>
      <c r="C718" s="1">
        <v>4100301</v>
      </c>
      <c r="D718" s="1" t="s">
        <v>318</v>
      </c>
    </row>
    <row r="719" spans="1:4">
      <c r="A719" s="4">
        <v>73893</v>
      </c>
      <c r="B719" s="1" t="s">
        <v>739</v>
      </c>
      <c r="C719" s="1">
        <v>5220400</v>
      </c>
      <c r="D719" s="1" t="s">
        <v>212</v>
      </c>
    </row>
    <row r="720" spans="1:4">
      <c r="A720" s="4">
        <v>73960</v>
      </c>
      <c r="B720" s="1" t="s">
        <v>740</v>
      </c>
      <c r="C720" s="1">
        <v>5100200</v>
      </c>
      <c r="D720" s="1" t="s">
        <v>60</v>
      </c>
    </row>
    <row r="721" spans="1:4">
      <c r="A721" s="4">
        <v>73966</v>
      </c>
      <c r="B721" s="1" t="s">
        <v>741</v>
      </c>
      <c r="C721" s="1">
        <v>5110201</v>
      </c>
      <c r="D721" s="1" t="s">
        <v>87</v>
      </c>
    </row>
    <row r="722" spans="1:4">
      <c r="A722" s="4">
        <v>73967</v>
      </c>
      <c r="B722" s="1" t="s">
        <v>742</v>
      </c>
      <c r="C722" s="1">
        <v>5110201</v>
      </c>
      <c r="D722" s="1" t="s">
        <v>87</v>
      </c>
    </row>
    <row r="723" spans="1:4">
      <c r="A723" s="4">
        <v>73975</v>
      </c>
      <c r="B723" s="1" t="s">
        <v>743</v>
      </c>
      <c r="C723" s="1">
        <v>5220400</v>
      </c>
      <c r="D723" s="1" t="s">
        <v>212</v>
      </c>
    </row>
    <row r="724" spans="1:4">
      <c r="A724" s="4">
        <v>73984</v>
      </c>
      <c r="B724" s="1" t="s">
        <v>744</v>
      </c>
      <c r="C724" s="1">
        <v>40106</v>
      </c>
      <c r="D724" s="1" t="s">
        <v>346</v>
      </c>
    </row>
    <row r="725" spans="1:4">
      <c r="A725" s="4">
        <v>74000</v>
      </c>
      <c r="B725" s="1" t="s">
        <v>745</v>
      </c>
      <c r="C725" s="1">
        <v>5090101</v>
      </c>
      <c r="D725" s="1" t="s">
        <v>117</v>
      </c>
    </row>
    <row r="726" spans="1:4">
      <c r="A726" s="4">
        <v>74007</v>
      </c>
      <c r="B726" s="1" t="s">
        <v>746</v>
      </c>
      <c r="C726" s="1">
        <v>5090201</v>
      </c>
      <c r="D726" s="1" t="s">
        <v>137</v>
      </c>
    </row>
    <row r="727" spans="1:4">
      <c r="A727" s="4">
        <v>74008</v>
      </c>
      <c r="B727" s="1" t="s">
        <v>747</v>
      </c>
      <c r="C727" s="1">
        <v>5090201</v>
      </c>
      <c r="D727" s="1" t="s">
        <v>137</v>
      </c>
    </row>
    <row r="728" spans="1:4">
      <c r="A728" s="4">
        <v>74103</v>
      </c>
      <c r="B728" s="1" t="s">
        <v>748</v>
      </c>
      <c r="C728" s="1">
        <v>40202</v>
      </c>
      <c r="D728" s="1" t="s">
        <v>53</v>
      </c>
    </row>
    <row r="729" spans="1:4">
      <c r="A729" s="4">
        <v>74105</v>
      </c>
      <c r="B729" s="1" t="s">
        <v>749</v>
      </c>
      <c r="C729" s="1">
        <v>40202</v>
      </c>
      <c r="D729" s="1" t="s">
        <v>53</v>
      </c>
    </row>
    <row r="730" spans="1:4">
      <c r="A730" s="4">
        <v>74106</v>
      </c>
      <c r="B730" s="1" t="s">
        <v>750</v>
      </c>
      <c r="C730" s="1">
        <v>40202</v>
      </c>
      <c r="D730" s="1" t="s">
        <v>53</v>
      </c>
    </row>
    <row r="731" spans="1:4">
      <c r="A731" s="4">
        <v>74107</v>
      </c>
      <c r="B731" s="1" t="s">
        <v>751</v>
      </c>
      <c r="C731" s="1">
        <v>40202</v>
      </c>
      <c r="D731" s="1" t="s">
        <v>53</v>
      </c>
    </row>
    <row r="732" spans="1:4">
      <c r="A732" s="4">
        <v>74109</v>
      </c>
      <c r="B732" s="1" t="s">
        <v>752</v>
      </c>
      <c r="C732" s="1">
        <v>40202</v>
      </c>
      <c r="D732" s="1" t="s">
        <v>53</v>
      </c>
    </row>
    <row r="733" spans="1:4">
      <c r="A733" s="4">
        <v>74443</v>
      </c>
      <c r="B733" s="1" t="s">
        <v>753</v>
      </c>
      <c r="C733" s="1">
        <v>40302</v>
      </c>
      <c r="D733" s="1" t="s">
        <v>27</v>
      </c>
    </row>
    <row r="734" spans="1:4">
      <c r="A734" s="4">
        <v>74447</v>
      </c>
      <c r="B734" s="1" t="s">
        <v>754</v>
      </c>
      <c r="C734" s="1">
        <v>40202</v>
      </c>
      <c r="D734" s="1" t="s">
        <v>53</v>
      </c>
    </row>
    <row r="735" spans="1:4">
      <c r="A735" s="4">
        <v>74493</v>
      </c>
      <c r="B735" s="1" t="s">
        <v>755</v>
      </c>
      <c r="C735" s="1">
        <v>4110100</v>
      </c>
      <c r="D735" s="1" t="s">
        <v>329</v>
      </c>
    </row>
    <row r="736" spans="1:4">
      <c r="A736" s="4">
        <v>74512</v>
      </c>
      <c r="B736" s="1" t="s">
        <v>756</v>
      </c>
      <c r="C736" s="1">
        <v>4020100</v>
      </c>
      <c r="D736" s="1" t="s">
        <v>375</v>
      </c>
    </row>
    <row r="737" spans="1:4">
      <c r="A737" s="4">
        <v>74514</v>
      </c>
      <c r="B737" s="1" t="s">
        <v>757</v>
      </c>
      <c r="C737" s="1">
        <v>10809</v>
      </c>
      <c r="D737" s="1" t="s">
        <v>129</v>
      </c>
    </row>
    <row r="738" spans="1:4">
      <c r="A738" s="4">
        <v>74657</v>
      </c>
      <c r="B738" s="1" t="s">
        <v>758</v>
      </c>
      <c r="C738" s="1">
        <v>4300202</v>
      </c>
      <c r="D738" s="1" t="s">
        <v>228</v>
      </c>
    </row>
    <row r="739" spans="1:4">
      <c r="A739" s="4">
        <v>74658</v>
      </c>
      <c r="B739" s="1" t="s">
        <v>759</v>
      </c>
      <c r="C739" s="1">
        <v>4300202</v>
      </c>
      <c r="D739" s="1" t="s">
        <v>228</v>
      </c>
    </row>
    <row r="740" spans="1:4">
      <c r="A740" s="4">
        <v>74686</v>
      </c>
      <c r="B740" s="1" t="s">
        <v>760</v>
      </c>
      <c r="C740" s="1">
        <v>5190100</v>
      </c>
      <c r="D740" s="1" t="s">
        <v>146</v>
      </c>
    </row>
    <row r="741" spans="1:4">
      <c r="A741" s="4">
        <v>74687</v>
      </c>
      <c r="B741" s="1" t="s">
        <v>761</v>
      </c>
      <c r="C741" s="1">
        <v>5190100</v>
      </c>
      <c r="D741" s="1" t="s">
        <v>146</v>
      </c>
    </row>
    <row r="742" spans="1:4">
      <c r="A742" s="4">
        <v>74692</v>
      </c>
      <c r="B742" s="1" t="s">
        <v>762</v>
      </c>
      <c r="C742" s="1">
        <v>5090101</v>
      </c>
      <c r="D742" s="1" t="s">
        <v>117</v>
      </c>
    </row>
    <row r="743" spans="1:4">
      <c r="A743" s="4">
        <v>74721</v>
      </c>
      <c r="B743" s="1" t="s">
        <v>763</v>
      </c>
      <c r="C743" s="1">
        <v>5170100</v>
      </c>
      <c r="D743" s="1" t="s">
        <v>85</v>
      </c>
    </row>
    <row r="744" spans="1:4">
      <c r="A744" s="4">
        <v>74725</v>
      </c>
      <c r="B744" s="1" t="s">
        <v>764</v>
      </c>
      <c r="C744" s="1">
        <v>5170100</v>
      </c>
      <c r="D744" s="1" t="s">
        <v>85</v>
      </c>
    </row>
    <row r="745" spans="1:4">
      <c r="A745" s="4">
        <v>74731</v>
      </c>
      <c r="B745" s="1" t="s">
        <v>765</v>
      </c>
      <c r="C745" s="1">
        <v>5190100</v>
      </c>
      <c r="D745" s="1" t="s">
        <v>146</v>
      </c>
    </row>
    <row r="746" spans="1:4">
      <c r="A746" s="4">
        <v>74755</v>
      </c>
      <c r="B746" s="1" t="s">
        <v>766</v>
      </c>
      <c r="C746" s="1">
        <v>4250400</v>
      </c>
      <c r="D746" s="1" t="s">
        <v>298</v>
      </c>
    </row>
    <row r="747" spans="1:4">
      <c r="A747" s="4">
        <v>74756</v>
      </c>
      <c r="B747" s="1" t="s">
        <v>766</v>
      </c>
      <c r="C747" s="1">
        <v>4250400</v>
      </c>
      <c r="D747" s="1" t="s">
        <v>298</v>
      </c>
    </row>
    <row r="748" spans="1:4">
      <c r="A748" s="4">
        <v>74769</v>
      </c>
      <c r="B748" s="1" t="s">
        <v>767</v>
      </c>
      <c r="C748" s="1">
        <v>7000101</v>
      </c>
      <c r="D748" s="1" t="s">
        <v>242</v>
      </c>
    </row>
    <row r="749" spans="1:4">
      <c r="A749" s="4">
        <v>74852</v>
      </c>
      <c r="B749" s="1" t="s">
        <v>768</v>
      </c>
      <c r="C749" s="1">
        <v>5170100</v>
      </c>
      <c r="D749" s="1" t="s">
        <v>85</v>
      </c>
    </row>
    <row r="750" spans="1:4">
      <c r="A750" s="4">
        <v>74855</v>
      </c>
      <c r="B750" s="1" t="s">
        <v>769</v>
      </c>
      <c r="C750" s="1">
        <v>5110201</v>
      </c>
      <c r="D750" s="1" t="s">
        <v>87</v>
      </c>
    </row>
    <row r="751" spans="1:4">
      <c r="A751" s="4">
        <v>74856</v>
      </c>
      <c r="B751" s="1" t="s">
        <v>770</v>
      </c>
      <c r="C751" s="1">
        <v>5110201</v>
      </c>
      <c r="D751" s="1" t="s">
        <v>87</v>
      </c>
    </row>
    <row r="752" spans="1:4">
      <c r="A752" s="4">
        <v>74883</v>
      </c>
      <c r="B752" s="1" t="s">
        <v>771</v>
      </c>
      <c r="C752" s="1">
        <v>4090300</v>
      </c>
      <c r="D752" s="1" t="s">
        <v>321</v>
      </c>
    </row>
    <row r="753" spans="1:4">
      <c r="A753" s="4">
        <v>74904</v>
      </c>
      <c r="B753" s="1" t="s">
        <v>772</v>
      </c>
      <c r="C753" s="1">
        <v>4250400</v>
      </c>
      <c r="D753" s="1" t="s">
        <v>298</v>
      </c>
    </row>
    <row r="754" spans="1:4">
      <c r="A754" s="4">
        <v>74905</v>
      </c>
      <c r="B754" s="1" t="s">
        <v>772</v>
      </c>
      <c r="C754" s="1">
        <v>4250400</v>
      </c>
      <c r="D754" s="1" t="s">
        <v>298</v>
      </c>
    </row>
    <row r="755" spans="1:4">
      <c r="A755" s="4">
        <v>74907</v>
      </c>
      <c r="B755" s="1" t="s">
        <v>772</v>
      </c>
      <c r="C755" s="1">
        <v>4250400</v>
      </c>
      <c r="D755" s="1" t="s">
        <v>298</v>
      </c>
    </row>
    <row r="756" spans="1:4">
      <c r="A756" s="4">
        <v>74947</v>
      </c>
      <c r="B756" s="1" t="s">
        <v>773</v>
      </c>
      <c r="C756" s="1">
        <v>4100101</v>
      </c>
      <c r="D756" s="1" t="s">
        <v>216</v>
      </c>
    </row>
    <row r="757" spans="1:4">
      <c r="A757" s="4">
        <v>74998</v>
      </c>
      <c r="B757" s="1" t="s">
        <v>774</v>
      </c>
      <c r="C757" s="1">
        <v>40202</v>
      </c>
      <c r="D757" s="1" t="s">
        <v>53</v>
      </c>
    </row>
    <row r="758" spans="1:4">
      <c r="A758" s="4">
        <v>74999</v>
      </c>
      <c r="B758" s="1" t="s">
        <v>774</v>
      </c>
      <c r="C758" s="1">
        <v>40202</v>
      </c>
      <c r="D758" s="1" t="s">
        <v>53</v>
      </c>
    </row>
    <row r="759" spans="1:4">
      <c r="A759" s="4">
        <v>75000</v>
      </c>
      <c r="B759" s="1" t="s">
        <v>775</v>
      </c>
      <c r="C759" s="1">
        <v>40202</v>
      </c>
      <c r="D759" s="1" t="s">
        <v>53</v>
      </c>
    </row>
    <row r="760" spans="1:4">
      <c r="A760" s="4">
        <v>75056</v>
      </c>
      <c r="B760" s="1" t="s">
        <v>102</v>
      </c>
      <c r="C760" s="1">
        <v>5100200</v>
      </c>
      <c r="D760" s="1" t="s">
        <v>60</v>
      </c>
    </row>
    <row r="761" spans="1:4">
      <c r="A761" s="4">
        <v>75068</v>
      </c>
      <c r="B761" s="1" t="s">
        <v>776</v>
      </c>
      <c r="C761" s="1">
        <v>4300200</v>
      </c>
      <c r="D761" s="1" t="s">
        <v>174</v>
      </c>
    </row>
    <row r="762" spans="1:4">
      <c r="A762" s="4">
        <v>75069</v>
      </c>
      <c r="B762" s="1" t="s">
        <v>777</v>
      </c>
      <c r="C762" s="1">
        <v>4300200</v>
      </c>
      <c r="D762" s="1" t="s">
        <v>174</v>
      </c>
    </row>
    <row r="763" spans="1:4">
      <c r="A763" s="4">
        <v>75070</v>
      </c>
      <c r="B763" s="1" t="s">
        <v>778</v>
      </c>
      <c r="C763" s="1">
        <v>4300200</v>
      </c>
      <c r="D763" s="1" t="s">
        <v>174</v>
      </c>
    </row>
    <row r="764" spans="1:4">
      <c r="A764" s="4">
        <v>75092</v>
      </c>
      <c r="B764" s="1" t="s">
        <v>374</v>
      </c>
      <c r="C764" s="1">
        <v>4020100</v>
      </c>
      <c r="D764" s="1" t="s">
        <v>375</v>
      </c>
    </row>
    <row r="765" spans="1:4">
      <c r="A765" s="4">
        <v>75096</v>
      </c>
      <c r="B765" s="1" t="s">
        <v>779</v>
      </c>
      <c r="C765" s="1">
        <v>1060105</v>
      </c>
      <c r="D765" s="1" t="s">
        <v>290</v>
      </c>
    </row>
    <row r="766" spans="1:4">
      <c r="A766" s="4">
        <v>75097</v>
      </c>
      <c r="B766" s="1" t="s">
        <v>780</v>
      </c>
      <c r="C766" s="1">
        <v>1060105</v>
      </c>
      <c r="D766" s="1" t="s">
        <v>290</v>
      </c>
    </row>
    <row r="767" spans="1:4">
      <c r="A767" s="4">
        <v>75098</v>
      </c>
      <c r="B767" s="1" t="s">
        <v>780</v>
      </c>
      <c r="C767" s="1">
        <v>1060105</v>
      </c>
      <c r="D767" s="1" t="s">
        <v>290</v>
      </c>
    </row>
    <row r="768" spans="1:4">
      <c r="A768" s="4">
        <v>75122</v>
      </c>
      <c r="B768" s="1" t="s">
        <v>781</v>
      </c>
      <c r="C768" s="1">
        <v>5190100</v>
      </c>
      <c r="D768" s="1" t="s">
        <v>146</v>
      </c>
    </row>
    <row r="769" spans="1:4">
      <c r="A769" s="4">
        <v>75163</v>
      </c>
      <c r="B769" s="1" t="s">
        <v>782</v>
      </c>
      <c r="C769" s="1">
        <v>5090101</v>
      </c>
      <c r="D769" s="1" t="s">
        <v>117</v>
      </c>
    </row>
    <row r="770" spans="1:4">
      <c r="A770" s="4">
        <v>75183</v>
      </c>
      <c r="B770" s="1" t="s">
        <v>783</v>
      </c>
      <c r="C770" s="1">
        <v>1010102</v>
      </c>
      <c r="D770" s="1" t="s">
        <v>304</v>
      </c>
    </row>
    <row r="771" spans="1:4">
      <c r="A771" s="4">
        <v>75187</v>
      </c>
      <c r="B771" s="1" t="s">
        <v>784</v>
      </c>
      <c r="C771" s="1">
        <v>4300200</v>
      </c>
      <c r="D771" s="1" t="s">
        <v>174</v>
      </c>
    </row>
    <row r="772" spans="1:4">
      <c r="A772" s="4">
        <v>75188</v>
      </c>
      <c r="B772" s="1" t="s">
        <v>785</v>
      </c>
      <c r="C772" s="1">
        <v>4300200</v>
      </c>
      <c r="D772" s="1" t="s">
        <v>174</v>
      </c>
    </row>
    <row r="773" spans="1:4">
      <c r="A773" s="4">
        <v>75203</v>
      </c>
      <c r="B773" s="1" t="s">
        <v>786</v>
      </c>
      <c r="C773" s="1">
        <v>5110202</v>
      </c>
      <c r="D773" s="1" t="s">
        <v>94</v>
      </c>
    </row>
    <row r="774" spans="1:4">
      <c r="A774" s="4">
        <v>75205</v>
      </c>
      <c r="B774" s="1" t="s">
        <v>787</v>
      </c>
      <c r="C774" s="1">
        <v>5110202</v>
      </c>
      <c r="D774" s="1" t="s">
        <v>94</v>
      </c>
    </row>
    <row r="775" spans="1:4">
      <c r="A775" s="4">
        <v>75206</v>
      </c>
      <c r="B775" s="1" t="s">
        <v>788</v>
      </c>
      <c r="C775" s="1">
        <v>5110202</v>
      </c>
      <c r="D775" s="1" t="s">
        <v>94</v>
      </c>
    </row>
    <row r="776" spans="1:4">
      <c r="A776" s="4">
        <v>75207</v>
      </c>
      <c r="B776" s="1" t="s">
        <v>789</v>
      </c>
      <c r="C776" s="1">
        <v>5110202</v>
      </c>
      <c r="D776" s="1" t="s">
        <v>94</v>
      </c>
    </row>
    <row r="777" spans="1:4">
      <c r="A777" s="4">
        <v>75208</v>
      </c>
      <c r="B777" s="1" t="s">
        <v>790</v>
      </c>
      <c r="C777" s="1">
        <v>5110202</v>
      </c>
      <c r="D777" s="1" t="s">
        <v>94</v>
      </c>
    </row>
    <row r="778" spans="1:4">
      <c r="A778" s="4">
        <v>75209</v>
      </c>
      <c r="B778" s="1" t="s">
        <v>791</v>
      </c>
      <c r="C778" s="1">
        <v>5110202</v>
      </c>
      <c r="D778" s="1" t="s">
        <v>94</v>
      </c>
    </row>
    <row r="779" spans="1:4">
      <c r="A779" s="4">
        <v>75210</v>
      </c>
      <c r="B779" s="1" t="s">
        <v>792</v>
      </c>
      <c r="C779" s="1">
        <v>5110202</v>
      </c>
      <c r="D779" s="1" t="s">
        <v>94</v>
      </c>
    </row>
    <row r="780" spans="1:4">
      <c r="A780" s="4">
        <v>75212</v>
      </c>
      <c r="B780" s="1" t="s">
        <v>793</v>
      </c>
      <c r="C780" s="1">
        <v>4300202</v>
      </c>
      <c r="D780" s="1" t="s">
        <v>228</v>
      </c>
    </row>
    <row r="781" spans="1:4">
      <c r="A781" s="4">
        <v>75257</v>
      </c>
      <c r="B781" s="1" t="s">
        <v>794</v>
      </c>
      <c r="C781" s="1">
        <v>5170100</v>
      </c>
      <c r="D781" s="1" t="s">
        <v>85</v>
      </c>
    </row>
    <row r="782" spans="1:4">
      <c r="A782" s="4">
        <v>75332</v>
      </c>
      <c r="B782" s="1" t="s">
        <v>795</v>
      </c>
      <c r="C782" s="1">
        <v>4300202</v>
      </c>
      <c r="D782" s="1" t="s">
        <v>228</v>
      </c>
    </row>
    <row r="783" spans="1:4">
      <c r="A783" s="4">
        <v>75339</v>
      </c>
      <c r="B783" s="1" t="s">
        <v>796</v>
      </c>
      <c r="C783" s="1">
        <v>4250400</v>
      </c>
      <c r="D783" s="1" t="s">
        <v>298</v>
      </c>
    </row>
    <row r="784" spans="1:4">
      <c r="A784" s="4">
        <v>75340</v>
      </c>
      <c r="B784" s="1" t="s">
        <v>797</v>
      </c>
      <c r="C784" s="1">
        <v>4250400</v>
      </c>
      <c r="D784" s="1" t="s">
        <v>298</v>
      </c>
    </row>
    <row r="785" spans="1:4">
      <c r="A785" s="4">
        <v>75350</v>
      </c>
      <c r="B785" s="1" t="s">
        <v>798</v>
      </c>
      <c r="C785" s="1">
        <v>4300202</v>
      </c>
      <c r="D785" s="1" t="s">
        <v>228</v>
      </c>
    </row>
    <row r="786" spans="1:4">
      <c r="A786" s="4">
        <v>75352</v>
      </c>
      <c r="B786" s="1" t="s">
        <v>445</v>
      </c>
      <c r="C786" s="1">
        <v>4020100</v>
      </c>
      <c r="D786" s="1" t="s">
        <v>375</v>
      </c>
    </row>
    <row r="787" spans="1:4">
      <c r="A787" s="4">
        <v>75353</v>
      </c>
      <c r="B787" s="1" t="s">
        <v>799</v>
      </c>
      <c r="C787" s="1">
        <v>1010102</v>
      </c>
      <c r="D787" s="1" t="s">
        <v>304</v>
      </c>
    </row>
    <row r="788" spans="1:4">
      <c r="A788" s="4">
        <v>75397</v>
      </c>
      <c r="B788" s="1" t="s">
        <v>800</v>
      </c>
      <c r="C788" s="1">
        <v>4090300</v>
      </c>
      <c r="D788" s="1" t="s">
        <v>321</v>
      </c>
    </row>
    <row r="789" spans="1:4">
      <c r="A789" s="4">
        <v>75400</v>
      </c>
      <c r="B789" s="1" t="s">
        <v>801</v>
      </c>
      <c r="C789" s="1">
        <v>4090300</v>
      </c>
      <c r="D789" s="1" t="s">
        <v>321</v>
      </c>
    </row>
    <row r="790" spans="1:4">
      <c r="A790" s="4">
        <v>75405</v>
      </c>
      <c r="B790" s="1" t="s">
        <v>802</v>
      </c>
      <c r="C790" s="1">
        <v>40106</v>
      </c>
      <c r="D790" s="1" t="s">
        <v>346</v>
      </c>
    </row>
    <row r="791" spans="1:4">
      <c r="A791" s="4">
        <v>75406</v>
      </c>
      <c r="B791" s="1" t="s">
        <v>803</v>
      </c>
      <c r="C791" s="1">
        <v>40106</v>
      </c>
      <c r="D791" s="1" t="s">
        <v>346</v>
      </c>
    </row>
    <row r="792" spans="1:4">
      <c r="A792" s="4">
        <v>75407</v>
      </c>
      <c r="B792" s="1" t="s">
        <v>804</v>
      </c>
      <c r="C792" s="1">
        <v>40106</v>
      </c>
      <c r="D792" s="1" t="s">
        <v>346</v>
      </c>
    </row>
    <row r="793" spans="1:4">
      <c r="A793" s="4">
        <v>75408</v>
      </c>
      <c r="B793" s="1" t="s">
        <v>805</v>
      </c>
      <c r="C793" s="1">
        <v>40106</v>
      </c>
      <c r="D793" s="1" t="s">
        <v>346</v>
      </c>
    </row>
    <row r="794" spans="1:4">
      <c r="A794" s="4">
        <v>75438</v>
      </c>
      <c r="B794" s="1" t="s">
        <v>664</v>
      </c>
      <c r="C794" s="1">
        <v>4110100</v>
      </c>
      <c r="D794" s="1" t="s">
        <v>329</v>
      </c>
    </row>
    <row r="795" spans="1:4">
      <c r="A795" s="4">
        <v>75484</v>
      </c>
      <c r="B795" s="1" t="s">
        <v>806</v>
      </c>
      <c r="C795" s="1">
        <v>5090101</v>
      </c>
      <c r="D795" s="1" t="s">
        <v>117</v>
      </c>
    </row>
    <row r="796" spans="1:4">
      <c r="A796" s="4">
        <v>75485</v>
      </c>
      <c r="B796" s="1" t="s">
        <v>806</v>
      </c>
      <c r="C796" s="1">
        <v>5090101</v>
      </c>
      <c r="D796" s="1" t="s">
        <v>117</v>
      </c>
    </row>
    <row r="797" spans="1:4">
      <c r="A797" s="4">
        <v>75512</v>
      </c>
      <c r="B797" s="1" t="s">
        <v>807</v>
      </c>
      <c r="C797" s="1">
        <v>4090300</v>
      </c>
      <c r="D797" s="1" t="s">
        <v>321</v>
      </c>
    </row>
    <row r="798" spans="1:4">
      <c r="A798" s="4">
        <v>75528</v>
      </c>
      <c r="B798" s="1" t="s">
        <v>808</v>
      </c>
      <c r="C798" s="1">
        <v>4090300</v>
      </c>
      <c r="D798" s="1" t="s">
        <v>321</v>
      </c>
    </row>
    <row r="799" spans="1:4">
      <c r="A799" s="4">
        <v>75543</v>
      </c>
      <c r="B799" s="1" t="s">
        <v>809</v>
      </c>
      <c r="C799" s="1">
        <v>4100101</v>
      </c>
      <c r="D799" s="1" t="s">
        <v>216</v>
      </c>
    </row>
    <row r="800" spans="1:4">
      <c r="A800" s="4">
        <v>75544</v>
      </c>
      <c r="B800" s="1" t="s">
        <v>810</v>
      </c>
      <c r="C800" s="1">
        <v>4100101</v>
      </c>
      <c r="D800" s="1" t="s">
        <v>216</v>
      </c>
    </row>
    <row r="801" spans="1:4">
      <c r="A801" s="4">
        <v>75568</v>
      </c>
      <c r="B801" s="1" t="s">
        <v>811</v>
      </c>
      <c r="C801" s="1">
        <v>4100101</v>
      </c>
      <c r="D801" s="1" t="s">
        <v>216</v>
      </c>
    </row>
    <row r="802" spans="1:4">
      <c r="A802" s="4">
        <v>75569</v>
      </c>
      <c r="B802" s="1" t="s">
        <v>812</v>
      </c>
      <c r="C802" s="1">
        <v>4100101</v>
      </c>
      <c r="D802" s="1" t="s">
        <v>216</v>
      </c>
    </row>
    <row r="803" spans="1:4">
      <c r="A803" s="4">
        <v>75582</v>
      </c>
      <c r="B803" s="1" t="s">
        <v>813</v>
      </c>
      <c r="C803" s="1">
        <v>5220300</v>
      </c>
      <c r="D803" s="1" t="s">
        <v>58</v>
      </c>
    </row>
    <row r="804" spans="1:4">
      <c r="A804" s="4">
        <v>75585</v>
      </c>
      <c r="B804" s="1" t="s">
        <v>814</v>
      </c>
      <c r="C804" s="1">
        <v>5220300</v>
      </c>
      <c r="D804" s="1" t="s">
        <v>58</v>
      </c>
    </row>
    <row r="805" spans="1:4">
      <c r="A805" s="4">
        <v>75638</v>
      </c>
      <c r="B805" s="1" t="s">
        <v>815</v>
      </c>
      <c r="C805" s="1">
        <v>5220400</v>
      </c>
      <c r="D805" s="1" t="s">
        <v>212</v>
      </c>
    </row>
    <row r="806" spans="1:4">
      <c r="A806" s="4">
        <v>75662</v>
      </c>
      <c r="B806" s="1" t="s">
        <v>816</v>
      </c>
      <c r="C806" s="1">
        <v>4020100</v>
      </c>
      <c r="D806" s="1" t="s">
        <v>375</v>
      </c>
    </row>
    <row r="807" spans="1:4">
      <c r="A807" s="4">
        <v>75665</v>
      </c>
      <c r="B807" s="1" t="s">
        <v>817</v>
      </c>
      <c r="C807" s="1">
        <v>5220300</v>
      </c>
      <c r="D807" s="1" t="s">
        <v>58</v>
      </c>
    </row>
    <row r="808" spans="1:4">
      <c r="A808" s="4">
        <v>75667</v>
      </c>
      <c r="B808" s="1" t="s">
        <v>818</v>
      </c>
      <c r="C808" s="1">
        <v>5220300</v>
      </c>
      <c r="D808" s="1" t="s">
        <v>58</v>
      </c>
    </row>
    <row r="809" spans="1:4">
      <c r="A809" s="4">
        <v>75787</v>
      </c>
      <c r="B809" s="1" t="s">
        <v>728</v>
      </c>
      <c r="C809" s="1">
        <v>4110100</v>
      </c>
      <c r="D809" s="1" t="s">
        <v>329</v>
      </c>
    </row>
    <row r="810" spans="1:4">
      <c r="A810" s="4">
        <v>75859</v>
      </c>
      <c r="B810" s="1" t="s">
        <v>819</v>
      </c>
      <c r="C810" s="1">
        <v>5190100</v>
      </c>
      <c r="D810" s="1" t="s">
        <v>146</v>
      </c>
    </row>
    <row r="811" spans="1:4">
      <c r="A811" s="4">
        <v>75862</v>
      </c>
      <c r="B811" s="1" t="s">
        <v>820</v>
      </c>
      <c r="C811" s="1">
        <v>5190100</v>
      </c>
      <c r="D811" s="1" t="s">
        <v>146</v>
      </c>
    </row>
    <row r="812" spans="1:4">
      <c r="A812" s="4">
        <v>75894</v>
      </c>
      <c r="B812" s="1" t="s">
        <v>688</v>
      </c>
      <c r="C812" s="1">
        <v>4110100</v>
      </c>
      <c r="D812" s="1" t="s">
        <v>329</v>
      </c>
    </row>
    <row r="813" spans="1:4">
      <c r="A813" s="4">
        <v>75922</v>
      </c>
      <c r="B813" s="1" t="s">
        <v>821</v>
      </c>
      <c r="C813" s="1">
        <v>5190100</v>
      </c>
      <c r="D813" s="1" t="s">
        <v>146</v>
      </c>
    </row>
    <row r="814" spans="1:4">
      <c r="A814" s="4">
        <v>75929</v>
      </c>
      <c r="B814" s="1" t="s">
        <v>822</v>
      </c>
      <c r="C814" s="1">
        <v>5220300</v>
      </c>
      <c r="D814" s="1" t="s">
        <v>58</v>
      </c>
    </row>
    <row r="815" spans="1:4">
      <c r="A815" s="4">
        <v>75964</v>
      </c>
      <c r="B815" s="1" t="s">
        <v>823</v>
      </c>
      <c r="C815" s="1">
        <v>5090201</v>
      </c>
      <c r="D815" s="1" t="s">
        <v>137</v>
      </c>
    </row>
    <row r="816" spans="1:4">
      <c r="A816" s="4">
        <v>75965</v>
      </c>
      <c r="B816" s="1" t="s">
        <v>824</v>
      </c>
      <c r="C816" s="1">
        <v>5090201</v>
      </c>
      <c r="D816" s="1" t="s">
        <v>137</v>
      </c>
    </row>
    <row r="817" spans="1:4">
      <c r="A817" s="4">
        <v>75966</v>
      </c>
      <c r="B817" s="1" t="s">
        <v>825</v>
      </c>
      <c r="C817" s="1">
        <v>5090201</v>
      </c>
      <c r="D817" s="1" t="s">
        <v>137</v>
      </c>
    </row>
    <row r="818" spans="1:4">
      <c r="A818" s="4">
        <v>75981</v>
      </c>
      <c r="B818" s="1" t="s">
        <v>826</v>
      </c>
      <c r="C818" s="1">
        <v>7000101</v>
      </c>
      <c r="D818" s="1" t="s">
        <v>242</v>
      </c>
    </row>
    <row r="819" spans="1:4">
      <c r="A819" s="4">
        <v>76005</v>
      </c>
      <c r="B819" s="1" t="s">
        <v>445</v>
      </c>
      <c r="C819" s="1">
        <v>4020100</v>
      </c>
      <c r="D819" s="1" t="s">
        <v>375</v>
      </c>
    </row>
    <row r="820" spans="1:4">
      <c r="A820" s="4">
        <v>76041</v>
      </c>
      <c r="B820" s="1" t="s">
        <v>827</v>
      </c>
      <c r="C820" s="1">
        <v>4300202</v>
      </c>
      <c r="D820" s="1" t="s">
        <v>228</v>
      </c>
    </row>
    <row r="821" spans="1:4">
      <c r="A821" s="4">
        <v>76075</v>
      </c>
      <c r="B821" s="1" t="s">
        <v>828</v>
      </c>
      <c r="C821" s="1">
        <v>1010102</v>
      </c>
      <c r="D821" s="1" t="s">
        <v>304</v>
      </c>
    </row>
    <row r="822" spans="1:4">
      <c r="A822" s="4">
        <v>76122</v>
      </c>
      <c r="B822" s="1" t="s">
        <v>829</v>
      </c>
      <c r="C822" s="1">
        <v>5090101</v>
      </c>
      <c r="D822" s="1" t="s">
        <v>117</v>
      </c>
    </row>
    <row r="823" spans="1:4">
      <c r="A823" s="4">
        <v>76138</v>
      </c>
      <c r="B823" s="1" t="s">
        <v>830</v>
      </c>
      <c r="C823" s="1">
        <v>5090101</v>
      </c>
      <c r="D823" s="1" t="s">
        <v>117</v>
      </c>
    </row>
    <row r="824" spans="1:4">
      <c r="A824" s="4">
        <v>76147</v>
      </c>
      <c r="B824" s="1" t="s">
        <v>831</v>
      </c>
      <c r="C824" s="1">
        <v>5090201</v>
      </c>
      <c r="D824" s="1" t="s">
        <v>137</v>
      </c>
    </row>
    <row r="825" spans="1:4">
      <c r="A825" s="4">
        <v>76172</v>
      </c>
      <c r="B825" s="1" t="s">
        <v>832</v>
      </c>
      <c r="C825" s="1">
        <v>1060105</v>
      </c>
      <c r="D825" s="1" t="s">
        <v>290</v>
      </c>
    </row>
    <row r="826" spans="1:4">
      <c r="A826" s="4">
        <v>76173</v>
      </c>
      <c r="B826" s="1" t="s">
        <v>833</v>
      </c>
      <c r="C826" s="1">
        <v>1060105</v>
      </c>
      <c r="D826" s="1" t="s">
        <v>290</v>
      </c>
    </row>
    <row r="827" spans="1:4">
      <c r="A827" s="4">
        <v>76226</v>
      </c>
      <c r="B827" s="1" t="s">
        <v>834</v>
      </c>
      <c r="C827" s="1">
        <v>5090101</v>
      </c>
      <c r="D827" s="1" t="s">
        <v>117</v>
      </c>
    </row>
    <row r="828" spans="1:4">
      <c r="A828" s="4">
        <v>76240</v>
      </c>
      <c r="B828" s="1" t="s">
        <v>835</v>
      </c>
      <c r="C828" s="1">
        <v>5090201</v>
      </c>
      <c r="D828" s="1" t="s">
        <v>137</v>
      </c>
    </row>
    <row r="829" spans="1:4">
      <c r="A829" s="4">
        <v>76241</v>
      </c>
      <c r="B829" s="1" t="s">
        <v>836</v>
      </c>
      <c r="C829" s="1">
        <v>5090201</v>
      </c>
      <c r="D829" s="1" t="s">
        <v>137</v>
      </c>
    </row>
    <row r="830" spans="1:4">
      <c r="A830" s="4">
        <v>76254</v>
      </c>
      <c r="B830" s="1" t="s">
        <v>837</v>
      </c>
      <c r="C830" s="1">
        <v>4300200</v>
      </c>
      <c r="D830" s="1" t="s">
        <v>174</v>
      </c>
    </row>
    <row r="831" spans="1:4">
      <c r="A831" s="4">
        <v>76262</v>
      </c>
      <c r="B831" s="1" t="s">
        <v>838</v>
      </c>
      <c r="C831" s="1">
        <v>4100301</v>
      </c>
      <c r="D831" s="1" t="s">
        <v>318</v>
      </c>
    </row>
    <row r="832" spans="1:4">
      <c r="A832" s="4">
        <v>76266</v>
      </c>
      <c r="B832" s="1" t="s">
        <v>839</v>
      </c>
      <c r="C832" s="1">
        <v>4100301</v>
      </c>
      <c r="D832" s="1" t="s">
        <v>318</v>
      </c>
    </row>
    <row r="833" spans="1:4">
      <c r="A833" s="4">
        <v>76461</v>
      </c>
      <c r="B833" s="1" t="s">
        <v>840</v>
      </c>
      <c r="C833" s="1">
        <v>4300200</v>
      </c>
      <c r="D833" s="1" t="s">
        <v>174</v>
      </c>
    </row>
    <row r="834" spans="1:4">
      <c r="A834" s="4">
        <v>76527</v>
      </c>
      <c r="B834" s="1" t="s">
        <v>841</v>
      </c>
      <c r="C834" s="1">
        <v>5090201</v>
      </c>
      <c r="D834" s="1" t="s">
        <v>137</v>
      </c>
    </row>
    <row r="835" spans="1:4">
      <c r="A835" s="4">
        <v>76541</v>
      </c>
      <c r="B835" s="1" t="s">
        <v>842</v>
      </c>
      <c r="C835" s="1">
        <v>1010102</v>
      </c>
      <c r="D835" s="1" t="s">
        <v>304</v>
      </c>
    </row>
    <row r="836" spans="1:4">
      <c r="A836" s="4">
        <v>76595</v>
      </c>
      <c r="B836" s="1" t="s">
        <v>843</v>
      </c>
      <c r="C836" s="1">
        <v>5190100</v>
      </c>
      <c r="D836" s="1" t="s">
        <v>146</v>
      </c>
    </row>
    <row r="837" spans="1:4">
      <c r="A837" s="4">
        <v>76630</v>
      </c>
      <c r="B837" s="1" t="s">
        <v>844</v>
      </c>
      <c r="C837" s="1">
        <v>4090300</v>
      </c>
      <c r="D837" s="1" t="s">
        <v>321</v>
      </c>
    </row>
    <row r="838" spans="1:4">
      <c r="A838" s="4">
        <v>76684</v>
      </c>
      <c r="B838" s="1" t="s">
        <v>845</v>
      </c>
      <c r="C838" s="1">
        <v>4020100</v>
      </c>
      <c r="D838" s="1" t="s">
        <v>375</v>
      </c>
    </row>
    <row r="839" spans="1:4">
      <c r="A839" s="4">
        <v>76736</v>
      </c>
      <c r="B839" s="1" t="s">
        <v>846</v>
      </c>
      <c r="C839" s="1">
        <v>4250400</v>
      </c>
      <c r="D839" s="1" t="s">
        <v>298</v>
      </c>
    </row>
    <row r="840" spans="1:4">
      <c r="A840" s="4">
        <v>76744</v>
      </c>
      <c r="B840" s="1" t="s">
        <v>445</v>
      </c>
      <c r="C840" s="1">
        <v>4020100</v>
      </c>
      <c r="D840" s="1" t="s">
        <v>375</v>
      </c>
    </row>
    <row r="841" spans="1:4">
      <c r="A841" s="4">
        <v>76757</v>
      </c>
      <c r="B841" s="1" t="s">
        <v>847</v>
      </c>
      <c r="C841" s="1">
        <v>4090300</v>
      </c>
      <c r="D841" s="1" t="s">
        <v>321</v>
      </c>
    </row>
    <row r="842" spans="1:4">
      <c r="A842" s="4">
        <v>76783</v>
      </c>
      <c r="B842" s="1" t="s">
        <v>848</v>
      </c>
      <c r="C842" s="1">
        <v>5110202</v>
      </c>
      <c r="D842" s="1" t="s">
        <v>94</v>
      </c>
    </row>
    <row r="843" spans="1:4">
      <c r="A843" s="4">
        <v>76965</v>
      </c>
      <c r="B843" s="1" t="s">
        <v>688</v>
      </c>
      <c r="C843" s="1">
        <v>4110100</v>
      </c>
      <c r="D843" s="1" t="s">
        <v>329</v>
      </c>
    </row>
    <row r="844" spans="1:4">
      <c r="A844" s="4">
        <v>76976</v>
      </c>
      <c r="B844" s="1" t="s">
        <v>849</v>
      </c>
      <c r="C844" s="1">
        <v>6010403</v>
      </c>
      <c r="D844" s="1" t="s">
        <v>141</v>
      </c>
    </row>
    <row r="845" spans="1:4">
      <c r="A845" s="4">
        <v>77010</v>
      </c>
      <c r="B845" s="1" t="s">
        <v>850</v>
      </c>
      <c r="C845" s="1">
        <v>5090201</v>
      </c>
      <c r="D845" s="1" t="s">
        <v>137</v>
      </c>
    </row>
    <row r="846" spans="1:4">
      <c r="A846" s="4">
        <v>77011</v>
      </c>
      <c r="B846" s="1" t="s">
        <v>851</v>
      </c>
      <c r="C846" s="1">
        <v>5090201</v>
      </c>
      <c r="D846" s="1" t="s">
        <v>137</v>
      </c>
    </row>
    <row r="847" spans="1:4">
      <c r="A847" s="4">
        <v>77013</v>
      </c>
      <c r="B847" s="1" t="s">
        <v>852</v>
      </c>
      <c r="C847" s="1">
        <v>5090201</v>
      </c>
      <c r="D847" s="1" t="s">
        <v>137</v>
      </c>
    </row>
    <row r="848" spans="1:4">
      <c r="A848" s="4">
        <v>77016</v>
      </c>
      <c r="B848" s="1" t="s">
        <v>853</v>
      </c>
      <c r="C848" s="1">
        <v>5090201</v>
      </c>
      <c r="D848" s="1" t="s">
        <v>137</v>
      </c>
    </row>
    <row r="849" spans="1:4">
      <c r="A849" s="4">
        <v>77017</v>
      </c>
      <c r="B849" s="1" t="s">
        <v>854</v>
      </c>
      <c r="C849" s="1">
        <v>5090201</v>
      </c>
      <c r="D849" s="1" t="s">
        <v>137</v>
      </c>
    </row>
    <row r="850" spans="1:4">
      <c r="A850" s="4">
        <v>77022</v>
      </c>
      <c r="B850" s="1" t="s">
        <v>855</v>
      </c>
      <c r="C850" s="1">
        <v>5090201</v>
      </c>
      <c r="D850" s="1" t="s">
        <v>137</v>
      </c>
    </row>
    <row r="851" spans="1:4">
      <c r="A851" s="4">
        <v>77078</v>
      </c>
      <c r="B851" s="1" t="s">
        <v>856</v>
      </c>
      <c r="C851" s="1">
        <v>5190100</v>
      </c>
      <c r="D851" s="1" t="s">
        <v>146</v>
      </c>
    </row>
    <row r="852" spans="1:4">
      <c r="A852" s="4">
        <v>77104</v>
      </c>
      <c r="B852" s="1" t="s">
        <v>857</v>
      </c>
      <c r="C852" s="1">
        <v>5220400</v>
      </c>
      <c r="D852" s="1" t="s">
        <v>212</v>
      </c>
    </row>
    <row r="853" spans="1:4">
      <c r="A853" s="4">
        <v>77111</v>
      </c>
      <c r="B853" s="1" t="s">
        <v>858</v>
      </c>
      <c r="C853" s="1">
        <v>5190100</v>
      </c>
      <c r="D853" s="1" t="s">
        <v>146</v>
      </c>
    </row>
    <row r="854" spans="1:4">
      <c r="A854" s="4">
        <v>77155</v>
      </c>
      <c r="B854" s="1" t="s">
        <v>859</v>
      </c>
      <c r="C854" s="1">
        <v>4100101</v>
      </c>
      <c r="D854" s="1" t="s">
        <v>216</v>
      </c>
    </row>
    <row r="855" spans="1:4">
      <c r="A855" s="4">
        <v>77214</v>
      </c>
      <c r="B855" s="1" t="s">
        <v>860</v>
      </c>
      <c r="C855" s="1">
        <v>5220400</v>
      </c>
      <c r="D855" s="1" t="s">
        <v>212</v>
      </c>
    </row>
    <row r="856" spans="1:4">
      <c r="A856" s="4">
        <v>77221</v>
      </c>
      <c r="B856" s="1" t="s">
        <v>861</v>
      </c>
      <c r="C856" s="1">
        <v>5220400</v>
      </c>
      <c r="D856" s="1" t="s">
        <v>212</v>
      </c>
    </row>
    <row r="857" spans="1:4">
      <c r="A857" s="4">
        <v>77222</v>
      </c>
      <c r="B857" s="1" t="s">
        <v>862</v>
      </c>
      <c r="C857" s="1">
        <v>5220400</v>
      </c>
      <c r="D857" s="1" t="s">
        <v>212</v>
      </c>
    </row>
    <row r="858" spans="1:4">
      <c r="A858" s="4">
        <v>77223</v>
      </c>
      <c r="B858" s="1" t="s">
        <v>863</v>
      </c>
      <c r="C858" s="1">
        <v>5220400</v>
      </c>
      <c r="D858" s="1" t="s">
        <v>212</v>
      </c>
    </row>
    <row r="859" spans="1:4">
      <c r="A859" s="4">
        <v>77224</v>
      </c>
      <c r="B859" s="1" t="s">
        <v>864</v>
      </c>
      <c r="C859" s="1">
        <v>5220400</v>
      </c>
      <c r="D859" s="1" t="s">
        <v>212</v>
      </c>
    </row>
    <row r="860" spans="1:4">
      <c r="A860" s="4">
        <v>77225</v>
      </c>
      <c r="B860" s="1" t="s">
        <v>865</v>
      </c>
      <c r="C860" s="1">
        <v>5220400</v>
      </c>
      <c r="D860" s="1" t="s">
        <v>212</v>
      </c>
    </row>
    <row r="861" spans="1:4">
      <c r="A861" s="4">
        <v>77233</v>
      </c>
      <c r="B861" s="1" t="s">
        <v>866</v>
      </c>
      <c r="C861" s="1">
        <v>5190100</v>
      </c>
      <c r="D861" s="1" t="s">
        <v>146</v>
      </c>
    </row>
    <row r="862" spans="1:4">
      <c r="A862" s="4">
        <v>77234</v>
      </c>
      <c r="B862" s="1" t="s">
        <v>867</v>
      </c>
      <c r="C862" s="1">
        <v>5190100</v>
      </c>
      <c r="D862" s="1" t="s">
        <v>146</v>
      </c>
    </row>
    <row r="863" spans="1:4">
      <c r="A863" s="4">
        <v>77238</v>
      </c>
      <c r="B863" s="1" t="s">
        <v>868</v>
      </c>
      <c r="C863" s="1">
        <v>5190100</v>
      </c>
      <c r="D863" s="1" t="s">
        <v>146</v>
      </c>
    </row>
    <row r="864" spans="1:4">
      <c r="A864" s="4">
        <v>77241</v>
      </c>
      <c r="B864" s="1" t="s">
        <v>869</v>
      </c>
      <c r="C864" s="1">
        <v>5220300</v>
      </c>
      <c r="D864" s="1" t="s">
        <v>58</v>
      </c>
    </row>
    <row r="865" spans="1:4">
      <c r="A865" s="4">
        <v>77250</v>
      </c>
      <c r="B865" s="1" t="s">
        <v>870</v>
      </c>
      <c r="C865" s="1">
        <v>5100201</v>
      </c>
      <c r="D865" s="1" t="s">
        <v>70</v>
      </c>
    </row>
    <row r="866" spans="1:4">
      <c r="A866" s="4">
        <v>77253</v>
      </c>
      <c r="B866" s="1" t="s">
        <v>871</v>
      </c>
      <c r="C866" s="1">
        <v>5100201</v>
      </c>
      <c r="D866" s="1" t="s">
        <v>70</v>
      </c>
    </row>
    <row r="867" spans="1:4">
      <c r="A867" s="4">
        <v>77258</v>
      </c>
      <c r="B867" s="1" t="s">
        <v>872</v>
      </c>
      <c r="C867" s="1">
        <v>10809</v>
      </c>
      <c r="D867" s="1" t="s">
        <v>129</v>
      </c>
    </row>
    <row r="868" spans="1:4">
      <c r="A868" s="4">
        <v>77278</v>
      </c>
      <c r="B868" s="1" t="s">
        <v>873</v>
      </c>
      <c r="C868" s="1">
        <v>5220300</v>
      </c>
      <c r="D868" s="1" t="s">
        <v>58</v>
      </c>
    </row>
    <row r="869" spans="1:4">
      <c r="A869" s="4">
        <v>77282</v>
      </c>
      <c r="B869" s="1" t="s">
        <v>874</v>
      </c>
      <c r="C869" s="1">
        <v>40202</v>
      </c>
      <c r="D869" s="1" t="s">
        <v>53</v>
      </c>
    </row>
    <row r="870" spans="1:4">
      <c r="A870" s="4">
        <v>77315</v>
      </c>
      <c r="B870" s="1" t="s">
        <v>875</v>
      </c>
      <c r="C870" s="1">
        <v>5100200</v>
      </c>
      <c r="D870" s="1" t="s">
        <v>60</v>
      </c>
    </row>
    <row r="871" spans="1:4">
      <c r="A871" s="4">
        <v>77320</v>
      </c>
      <c r="B871" s="1" t="s">
        <v>876</v>
      </c>
      <c r="C871" s="1">
        <v>5100200</v>
      </c>
      <c r="D871" s="1" t="s">
        <v>60</v>
      </c>
    </row>
    <row r="872" spans="1:4">
      <c r="A872" s="4">
        <v>77359</v>
      </c>
      <c r="B872" s="1" t="s">
        <v>723</v>
      </c>
      <c r="C872" s="1">
        <v>4110100</v>
      </c>
      <c r="D872" s="1" t="s">
        <v>329</v>
      </c>
    </row>
    <row r="873" spans="1:4">
      <c r="A873" s="4">
        <v>77409</v>
      </c>
      <c r="B873" s="1" t="s">
        <v>877</v>
      </c>
      <c r="C873" s="1">
        <v>5220400</v>
      </c>
      <c r="D873" s="1" t="s">
        <v>212</v>
      </c>
    </row>
    <row r="874" spans="1:4">
      <c r="A874" s="4">
        <v>77412</v>
      </c>
      <c r="B874" s="1" t="s">
        <v>878</v>
      </c>
      <c r="C874" s="1">
        <v>5220400</v>
      </c>
      <c r="D874" s="1" t="s">
        <v>212</v>
      </c>
    </row>
    <row r="875" spans="1:4">
      <c r="A875" s="4">
        <v>77414</v>
      </c>
      <c r="B875" s="1" t="s">
        <v>879</v>
      </c>
      <c r="C875" s="1">
        <v>5110201</v>
      </c>
      <c r="D875" s="1" t="s">
        <v>87</v>
      </c>
    </row>
    <row r="876" spans="1:4">
      <c r="A876" s="4">
        <v>77435</v>
      </c>
      <c r="B876" s="1" t="s">
        <v>880</v>
      </c>
      <c r="C876" s="1">
        <v>4250400</v>
      </c>
      <c r="D876" s="1" t="s">
        <v>298</v>
      </c>
    </row>
    <row r="877" spans="1:4">
      <c r="A877" s="4">
        <v>77464</v>
      </c>
      <c r="B877" s="1" t="s">
        <v>881</v>
      </c>
      <c r="C877" s="1">
        <v>1060105</v>
      </c>
      <c r="D877" s="1" t="s">
        <v>290</v>
      </c>
    </row>
    <row r="878" spans="1:4">
      <c r="A878" s="4">
        <v>77481</v>
      </c>
      <c r="B878" s="1" t="s">
        <v>882</v>
      </c>
      <c r="C878" s="1">
        <v>4090300</v>
      </c>
      <c r="D878" s="1" t="s">
        <v>321</v>
      </c>
    </row>
    <row r="879" spans="1:4">
      <c r="A879" s="4">
        <v>77507</v>
      </c>
      <c r="B879" s="1" t="s">
        <v>883</v>
      </c>
      <c r="C879" s="1">
        <v>4100101</v>
      </c>
      <c r="D879" s="1" t="s">
        <v>216</v>
      </c>
    </row>
    <row r="880" spans="1:4">
      <c r="A880" s="4">
        <v>77569</v>
      </c>
      <c r="B880" s="1" t="s">
        <v>884</v>
      </c>
      <c r="C880" s="1">
        <v>5220400</v>
      </c>
      <c r="D880" s="1" t="s">
        <v>212</v>
      </c>
    </row>
    <row r="881" spans="1:4">
      <c r="A881" s="4">
        <v>77600</v>
      </c>
      <c r="B881" s="1" t="s">
        <v>885</v>
      </c>
      <c r="C881" s="1">
        <v>5090101</v>
      </c>
      <c r="D881" s="1" t="s">
        <v>117</v>
      </c>
    </row>
    <row r="882" spans="1:4">
      <c r="A882" s="4">
        <v>77602</v>
      </c>
      <c r="B882" s="1" t="s">
        <v>886</v>
      </c>
      <c r="C882" s="1">
        <v>5090201</v>
      </c>
      <c r="D882" s="1" t="s">
        <v>137</v>
      </c>
    </row>
    <row r="883" spans="1:4">
      <c r="A883" s="4">
        <v>77610</v>
      </c>
      <c r="B883" s="1" t="s">
        <v>887</v>
      </c>
      <c r="C883" s="1">
        <v>1060105</v>
      </c>
      <c r="D883" s="1" t="s">
        <v>290</v>
      </c>
    </row>
    <row r="884" spans="1:4">
      <c r="A884" s="4">
        <v>77621</v>
      </c>
      <c r="B884" s="1" t="s">
        <v>888</v>
      </c>
      <c r="C884" s="1">
        <v>4250400</v>
      </c>
      <c r="D884" s="1" t="s">
        <v>298</v>
      </c>
    </row>
    <row r="885" spans="1:4">
      <c r="A885" s="4">
        <v>77648</v>
      </c>
      <c r="B885" s="1" t="s">
        <v>889</v>
      </c>
      <c r="C885" s="1">
        <v>40202</v>
      </c>
      <c r="D885" s="1" t="s">
        <v>53</v>
      </c>
    </row>
    <row r="886" spans="1:4">
      <c r="A886" s="4">
        <v>77655</v>
      </c>
      <c r="B886" s="1" t="s">
        <v>890</v>
      </c>
      <c r="C886" s="1">
        <v>5100201</v>
      </c>
      <c r="D886" s="1" t="s">
        <v>70</v>
      </c>
    </row>
    <row r="887" spans="1:4">
      <c r="A887" s="4">
        <v>77660</v>
      </c>
      <c r="B887" s="1" t="s">
        <v>891</v>
      </c>
      <c r="C887" s="1">
        <v>5100201</v>
      </c>
      <c r="D887" s="1" t="s">
        <v>70</v>
      </c>
    </row>
    <row r="888" spans="1:4">
      <c r="A888" s="4">
        <v>77662</v>
      </c>
      <c r="B888" s="1" t="s">
        <v>892</v>
      </c>
      <c r="C888" s="1">
        <v>5100201</v>
      </c>
      <c r="D888" s="1" t="s">
        <v>70</v>
      </c>
    </row>
    <row r="889" spans="1:4">
      <c r="A889" s="4">
        <v>77681</v>
      </c>
      <c r="B889" s="1" t="s">
        <v>893</v>
      </c>
      <c r="C889" s="1">
        <v>5220400</v>
      </c>
      <c r="D889" s="1" t="s">
        <v>212</v>
      </c>
    </row>
    <row r="890" spans="1:4">
      <c r="A890" s="4">
        <v>77682</v>
      </c>
      <c r="B890" s="1" t="s">
        <v>894</v>
      </c>
      <c r="C890" s="1">
        <v>5220400</v>
      </c>
      <c r="D890" s="1" t="s">
        <v>212</v>
      </c>
    </row>
    <row r="891" spans="1:4">
      <c r="A891" s="4">
        <v>77684</v>
      </c>
      <c r="B891" s="1" t="s">
        <v>895</v>
      </c>
      <c r="C891" s="1">
        <v>5220300</v>
      </c>
      <c r="D891" s="1" t="s">
        <v>58</v>
      </c>
    </row>
    <row r="892" spans="1:4">
      <c r="A892" s="4">
        <v>77692</v>
      </c>
      <c r="B892" s="1" t="s">
        <v>896</v>
      </c>
      <c r="C892" s="1">
        <v>6010403</v>
      </c>
      <c r="D892" s="1" t="s">
        <v>141</v>
      </c>
    </row>
    <row r="893" spans="1:4">
      <c r="A893" s="4">
        <v>77711</v>
      </c>
      <c r="B893" s="1" t="s">
        <v>897</v>
      </c>
      <c r="C893" s="1">
        <v>6010403</v>
      </c>
      <c r="D893" s="1" t="s">
        <v>141</v>
      </c>
    </row>
    <row r="894" spans="1:4">
      <c r="A894" s="4">
        <v>77774</v>
      </c>
      <c r="B894" s="1" t="s">
        <v>898</v>
      </c>
      <c r="C894" s="1">
        <v>4100301</v>
      </c>
      <c r="D894" s="1" t="s">
        <v>318</v>
      </c>
    </row>
    <row r="895" spans="1:4">
      <c r="A895" s="4">
        <v>77804</v>
      </c>
      <c r="B895" s="1" t="s">
        <v>899</v>
      </c>
      <c r="C895" s="1">
        <v>4300200</v>
      </c>
      <c r="D895" s="1" t="s">
        <v>174</v>
      </c>
    </row>
    <row r="896" spans="1:4">
      <c r="A896" s="4">
        <v>77806</v>
      </c>
      <c r="B896" s="1" t="s">
        <v>900</v>
      </c>
      <c r="C896" s="1">
        <v>5220400</v>
      </c>
      <c r="D896" s="1" t="s">
        <v>212</v>
      </c>
    </row>
    <row r="897" spans="1:4">
      <c r="A897" s="4">
        <v>77807</v>
      </c>
      <c r="B897" s="1" t="s">
        <v>901</v>
      </c>
      <c r="C897" s="1">
        <v>5220400</v>
      </c>
      <c r="D897" s="1" t="s">
        <v>212</v>
      </c>
    </row>
    <row r="898" spans="1:4">
      <c r="A898" s="4">
        <v>77810</v>
      </c>
      <c r="B898" s="1" t="s">
        <v>902</v>
      </c>
      <c r="C898" s="1">
        <v>5220300</v>
      </c>
      <c r="D898" s="1" t="s">
        <v>58</v>
      </c>
    </row>
    <row r="899" spans="1:4">
      <c r="A899" s="4">
        <v>77824</v>
      </c>
      <c r="B899" s="1" t="s">
        <v>903</v>
      </c>
      <c r="C899" s="1">
        <v>4100101</v>
      </c>
      <c r="D899" s="1" t="s">
        <v>216</v>
      </c>
    </row>
    <row r="900" spans="1:4">
      <c r="A900" s="4">
        <v>77835</v>
      </c>
      <c r="B900" s="1" t="s">
        <v>904</v>
      </c>
      <c r="C900" s="1">
        <v>4090300</v>
      </c>
      <c r="D900" s="1" t="s">
        <v>321</v>
      </c>
    </row>
    <row r="901" spans="1:4">
      <c r="A901" s="4">
        <v>77907</v>
      </c>
      <c r="B901" s="1" t="s">
        <v>905</v>
      </c>
      <c r="C901" s="1">
        <v>4100301</v>
      </c>
      <c r="D901" s="1" t="s">
        <v>318</v>
      </c>
    </row>
    <row r="902" spans="1:4">
      <c r="A902" s="4">
        <v>77941</v>
      </c>
      <c r="B902" s="1" t="s">
        <v>906</v>
      </c>
      <c r="C902" s="1">
        <v>4100301</v>
      </c>
      <c r="D902" s="1" t="s">
        <v>318</v>
      </c>
    </row>
    <row r="903" spans="1:4">
      <c r="A903" s="4">
        <v>77953</v>
      </c>
      <c r="B903" s="1" t="s">
        <v>728</v>
      </c>
      <c r="C903" s="1">
        <v>4110100</v>
      </c>
      <c r="D903" s="1" t="s">
        <v>329</v>
      </c>
    </row>
    <row r="904" spans="1:4">
      <c r="A904" s="4">
        <v>77959</v>
      </c>
      <c r="B904" s="1" t="s">
        <v>907</v>
      </c>
      <c r="C904" s="1">
        <v>5220300</v>
      </c>
      <c r="D904" s="1" t="s">
        <v>58</v>
      </c>
    </row>
    <row r="905" spans="1:4">
      <c r="A905" s="4">
        <v>77982</v>
      </c>
      <c r="B905" s="1" t="s">
        <v>908</v>
      </c>
      <c r="C905" s="1">
        <v>1010102</v>
      </c>
      <c r="D905" s="1" t="s">
        <v>304</v>
      </c>
    </row>
    <row r="906" spans="1:4">
      <c r="A906" s="4">
        <v>77999</v>
      </c>
      <c r="B906" s="1" t="s">
        <v>909</v>
      </c>
      <c r="C906" s="1">
        <v>4100301</v>
      </c>
      <c r="D906" s="1" t="s">
        <v>318</v>
      </c>
    </row>
    <row r="907" spans="1:4">
      <c r="A907" s="4">
        <v>78005</v>
      </c>
      <c r="B907" s="1" t="s">
        <v>910</v>
      </c>
      <c r="C907" s="1">
        <v>1010102</v>
      </c>
      <c r="D907" s="1" t="s">
        <v>304</v>
      </c>
    </row>
    <row r="908" spans="1:4">
      <c r="A908" s="4">
        <v>78008</v>
      </c>
      <c r="B908" s="1" t="s">
        <v>911</v>
      </c>
      <c r="C908" s="1">
        <v>1060105</v>
      </c>
      <c r="D908" s="1" t="s">
        <v>290</v>
      </c>
    </row>
    <row r="909" spans="1:4">
      <c r="A909" s="4">
        <v>78014</v>
      </c>
      <c r="B909" s="1" t="s">
        <v>912</v>
      </c>
      <c r="C909" s="1">
        <v>4100101</v>
      </c>
      <c r="D909" s="1" t="s">
        <v>216</v>
      </c>
    </row>
    <row r="910" spans="1:4">
      <c r="A910" s="4">
        <v>78068</v>
      </c>
      <c r="B910" s="1" t="s">
        <v>913</v>
      </c>
      <c r="C910" s="1">
        <v>4300200</v>
      </c>
      <c r="D910" s="1" t="s">
        <v>174</v>
      </c>
    </row>
    <row r="911" spans="1:4">
      <c r="A911" s="4">
        <v>78135</v>
      </c>
      <c r="B911" s="1" t="s">
        <v>914</v>
      </c>
      <c r="C911" s="1">
        <v>4090300</v>
      </c>
      <c r="D911" s="1" t="s">
        <v>321</v>
      </c>
    </row>
    <row r="912" spans="1:4">
      <c r="A912" s="4">
        <v>78138</v>
      </c>
      <c r="B912" s="1" t="s">
        <v>445</v>
      </c>
      <c r="C912" s="1">
        <v>4020100</v>
      </c>
      <c r="D912" s="1" t="s">
        <v>375</v>
      </c>
    </row>
    <row r="913" spans="1:4">
      <c r="A913" s="4">
        <v>78147</v>
      </c>
      <c r="B913" s="1" t="s">
        <v>915</v>
      </c>
      <c r="C913" s="1">
        <v>4300202</v>
      </c>
      <c r="D913" s="1" t="s">
        <v>228</v>
      </c>
    </row>
    <row r="914" spans="1:4">
      <c r="A914" s="4">
        <v>78148</v>
      </c>
      <c r="B914" s="1" t="s">
        <v>916</v>
      </c>
      <c r="C914" s="1">
        <v>4300202</v>
      </c>
      <c r="D914" s="1" t="s">
        <v>228</v>
      </c>
    </row>
    <row r="915" spans="1:4">
      <c r="A915" s="4">
        <v>78169</v>
      </c>
      <c r="B915" s="1" t="s">
        <v>917</v>
      </c>
      <c r="C915" s="1">
        <v>4100101</v>
      </c>
      <c r="D915" s="1" t="s">
        <v>216</v>
      </c>
    </row>
    <row r="916" spans="1:4">
      <c r="A916" s="4">
        <v>78229</v>
      </c>
      <c r="B916" s="1" t="s">
        <v>918</v>
      </c>
      <c r="C916" s="1">
        <v>5190100</v>
      </c>
      <c r="D916" s="1" t="s">
        <v>146</v>
      </c>
    </row>
    <row r="917" spans="1:4">
      <c r="A917" s="4">
        <v>78235</v>
      </c>
      <c r="B917" s="1" t="s">
        <v>919</v>
      </c>
      <c r="C917" s="1">
        <v>5190100</v>
      </c>
      <c r="D917" s="1" t="s">
        <v>146</v>
      </c>
    </row>
    <row r="918" spans="1:4">
      <c r="A918" s="4">
        <v>78236</v>
      </c>
      <c r="B918" s="1" t="s">
        <v>918</v>
      </c>
      <c r="C918" s="1">
        <v>5190100</v>
      </c>
      <c r="D918" s="1" t="s">
        <v>146</v>
      </c>
    </row>
    <row r="919" spans="1:4">
      <c r="A919" s="4">
        <v>78240</v>
      </c>
      <c r="B919" s="1" t="s">
        <v>918</v>
      </c>
      <c r="C919" s="1">
        <v>5190100</v>
      </c>
      <c r="D919" s="1" t="s">
        <v>146</v>
      </c>
    </row>
    <row r="920" spans="1:4">
      <c r="A920" s="4">
        <v>78241</v>
      </c>
      <c r="B920" s="1" t="s">
        <v>920</v>
      </c>
      <c r="C920" s="1">
        <v>5190100</v>
      </c>
      <c r="D920" s="1" t="s">
        <v>146</v>
      </c>
    </row>
    <row r="921" spans="1:4">
      <c r="A921" s="4">
        <v>78243</v>
      </c>
      <c r="B921" s="1" t="s">
        <v>921</v>
      </c>
      <c r="C921" s="1">
        <v>5170100</v>
      </c>
      <c r="D921" s="1" t="s">
        <v>85</v>
      </c>
    </row>
    <row r="922" spans="1:4">
      <c r="A922" s="4">
        <v>78265</v>
      </c>
      <c r="B922" s="1" t="s">
        <v>922</v>
      </c>
      <c r="C922" s="1">
        <v>4100301</v>
      </c>
      <c r="D922" s="1" t="s">
        <v>318</v>
      </c>
    </row>
    <row r="923" spans="1:4">
      <c r="A923" s="4">
        <v>78268</v>
      </c>
      <c r="B923" s="1" t="s">
        <v>923</v>
      </c>
      <c r="C923" s="1">
        <v>4300200</v>
      </c>
      <c r="D923" s="1" t="s">
        <v>174</v>
      </c>
    </row>
    <row r="924" spans="1:4">
      <c r="A924" s="4">
        <v>78334</v>
      </c>
      <c r="B924" s="1" t="s">
        <v>924</v>
      </c>
      <c r="C924" s="1">
        <v>1010102</v>
      </c>
      <c r="D924" s="1" t="s">
        <v>304</v>
      </c>
    </row>
    <row r="925" spans="1:4">
      <c r="A925" s="4">
        <v>78339</v>
      </c>
      <c r="B925" s="1" t="s">
        <v>925</v>
      </c>
      <c r="C925" s="1">
        <v>7000101</v>
      </c>
      <c r="D925" s="1" t="s">
        <v>242</v>
      </c>
    </row>
    <row r="926" spans="1:4">
      <c r="A926" s="4">
        <v>78345</v>
      </c>
      <c r="B926" s="1" t="s">
        <v>926</v>
      </c>
      <c r="C926" s="1">
        <v>4110100</v>
      </c>
      <c r="D926" s="1" t="s">
        <v>329</v>
      </c>
    </row>
    <row r="927" spans="1:4">
      <c r="A927" s="4">
        <v>78346</v>
      </c>
      <c r="B927" s="1" t="s">
        <v>927</v>
      </c>
      <c r="C927" s="1">
        <v>4300202</v>
      </c>
      <c r="D927" s="1" t="s">
        <v>228</v>
      </c>
    </row>
    <row r="928" spans="1:4">
      <c r="A928" s="4">
        <v>78352</v>
      </c>
      <c r="B928" s="1" t="s">
        <v>928</v>
      </c>
      <c r="C928" s="1">
        <v>6010403</v>
      </c>
      <c r="D928" s="1" t="s">
        <v>141</v>
      </c>
    </row>
    <row r="929" spans="1:4">
      <c r="A929" s="4">
        <v>78364</v>
      </c>
      <c r="B929" s="1" t="s">
        <v>929</v>
      </c>
      <c r="C929" s="1">
        <v>4250400</v>
      </c>
      <c r="D929" s="1" t="s">
        <v>298</v>
      </c>
    </row>
    <row r="930" spans="1:4">
      <c r="A930" s="4">
        <v>78379</v>
      </c>
      <c r="B930" s="1" t="s">
        <v>930</v>
      </c>
      <c r="C930" s="1">
        <v>4100101</v>
      </c>
      <c r="D930" s="1" t="s">
        <v>216</v>
      </c>
    </row>
    <row r="931" spans="1:4">
      <c r="A931" s="4">
        <v>78423</v>
      </c>
      <c r="B931" s="1" t="s">
        <v>931</v>
      </c>
      <c r="C931" s="1">
        <v>5090101</v>
      </c>
      <c r="D931" s="1" t="s">
        <v>117</v>
      </c>
    </row>
    <row r="932" spans="1:4">
      <c r="A932" s="4">
        <v>78430</v>
      </c>
      <c r="B932" s="1" t="s">
        <v>932</v>
      </c>
      <c r="C932" s="1">
        <v>4100301</v>
      </c>
      <c r="D932" s="1" t="s">
        <v>318</v>
      </c>
    </row>
    <row r="933" spans="1:4">
      <c r="A933" s="4">
        <v>78468</v>
      </c>
      <c r="B933" s="1" t="s">
        <v>933</v>
      </c>
      <c r="C933" s="1">
        <v>5090201</v>
      </c>
      <c r="D933" s="1" t="s">
        <v>137</v>
      </c>
    </row>
    <row r="934" spans="1:4">
      <c r="A934" s="4">
        <v>78481</v>
      </c>
      <c r="B934" s="1" t="s">
        <v>934</v>
      </c>
      <c r="C934" s="1">
        <v>5090101</v>
      </c>
      <c r="D934" s="1" t="s">
        <v>117</v>
      </c>
    </row>
    <row r="935" spans="1:4">
      <c r="A935" s="4">
        <v>78482</v>
      </c>
      <c r="B935" s="1" t="s">
        <v>935</v>
      </c>
      <c r="C935" s="1">
        <v>5090101</v>
      </c>
      <c r="D935" s="1" t="s">
        <v>117</v>
      </c>
    </row>
    <row r="936" spans="1:4">
      <c r="A936" s="4">
        <v>78494</v>
      </c>
      <c r="B936" s="1" t="s">
        <v>936</v>
      </c>
      <c r="C936" s="1">
        <v>4020100</v>
      </c>
      <c r="D936" s="1" t="s">
        <v>375</v>
      </c>
    </row>
    <row r="937" spans="1:4">
      <c r="A937" s="4">
        <v>78515</v>
      </c>
      <c r="B937" s="1" t="s">
        <v>937</v>
      </c>
      <c r="C937" s="1">
        <v>1060105</v>
      </c>
      <c r="D937" s="1" t="s">
        <v>290</v>
      </c>
    </row>
    <row r="938" spans="1:4">
      <c r="A938" s="4">
        <v>78578</v>
      </c>
      <c r="B938" s="1" t="s">
        <v>938</v>
      </c>
      <c r="C938" s="1">
        <v>4090300</v>
      </c>
      <c r="D938" s="1" t="s">
        <v>321</v>
      </c>
    </row>
    <row r="939" spans="1:4">
      <c r="A939" s="4">
        <v>78593</v>
      </c>
      <c r="B939" s="1" t="s">
        <v>939</v>
      </c>
      <c r="C939" s="1">
        <v>1010102</v>
      </c>
      <c r="D939" s="1" t="s">
        <v>304</v>
      </c>
    </row>
    <row r="940" spans="1:4">
      <c r="A940" s="4">
        <v>78672</v>
      </c>
      <c r="B940" s="1" t="s">
        <v>940</v>
      </c>
      <c r="C940" s="1">
        <v>4020100</v>
      </c>
      <c r="D940" s="1" t="s">
        <v>375</v>
      </c>
    </row>
    <row r="941" spans="1:4">
      <c r="A941" s="4">
        <v>78673</v>
      </c>
      <c r="B941" s="1" t="s">
        <v>941</v>
      </c>
      <c r="C941" s="1">
        <v>4300200</v>
      </c>
      <c r="D941" s="1" t="s">
        <v>174</v>
      </c>
    </row>
    <row r="942" spans="1:4">
      <c r="A942" s="4">
        <v>78706</v>
      </c>
      <c r="B942" s="1" t="s">
        <v>816</v>
      </c>
      <c r="C942" s="1">
        <v>4020100</v>
      </c>
      <c r="D942" s="1" t="s">
        <v>375</v>
      </c>
    </row>
    <row r="943" spans="1:4">
      <c r="A943" s="4">
        <v>78724</v>
      </c>
      <c r="B943" s="1" t="s">
        <v>942</v>
      </c>
      <c r="C943" s="1">
        <v>4090300</v>
      </c>
      <c r="D943" s="1" t="s">
        <v>321</v>
      </c>
    </row>
    <row r="944" spans="1:4">
      <c r="A944" s="4">
        <v>78775</v>
      </c>
      <c r="B944" s="1" t="s">
        <v>943</v>
      </c>
      <c r="C944" s="1">
        <v>5170100</v>
      </c>
      <c r="D944" s="1" t="s">
        <v>85</v>
      </c>
    </row>
    <row r="945" spans="1:4">
      <c r="A945" s="4">
        <v>78777</v>
      </c>
      <c r="B945" s="1" t="s">
        <v>944</v>
      </c>
      <c r="C945" s="1">
        <v>5170100</v>
      </c>
      <c r="D945" s="1" t="s">
        <v>85</v>
      </c>
    </row>
    <row r="946" spans="1:4">
      <c r="A946" s="4">
        <v>78778</v>
      </c>
      <c r="B946" s="1" t="s">
        <v>945</v>
      </c>
      <c r="C946" s="1">
        <v>5170100</v>
      </c>
      <c r="D946" s="1" t="s">
        <v>85</v>
      </c>
    </row>
    <row r="947" spans="1:4">
      <c r="A947" s="4">
        <v>78782</v>
      </c>
      <c r="B947" s="1" t="s">
        <v>946</v>
      </c>
      <c r="C947" s="1">
        <v>5170100</v>
      </c>
      <c r="D947" s="1" t="s">
        <v>85</v>
      </c>
    </row>
    <row r="948" spans="1:4">
      <c r="A948" s="4">
        <v>78814</v>
      </c>
      <c r="B948" s="1" t="s">
        <v>947</v>
      </c>
      <c r="C948" s="1">
        <v>4250400</v>
      </c>
      <c r="D948" s="1" t="s">
        <v>298</v>
      </c>
    </row>
    <row r="949" spans="1:4">
      <c r="A949" s="4">
        <v>78833</v>
      </c>
      <c r="B949" s="1" t="s">
        <v>948</v>
      </c>
      <c r="C949" s="1">
        <v>5220400</v>
      </c>
      <c r="D949" s="1" t="s">
        <v>212</v>
      </c>
    </row>
    <row r="950" spans="1:4">
      <c r="A950" s="4">
        <v>78871</v>
      </c>
      <c r="B950" s="1" t="s">
        <v>949</v>
      </c>
      <c r="C950" s="1">
        <v>4090300</v>
      </c>
      <c r="D950" s="1" t="s">
        <v>321</v>
      </c>
    </row>
    <row r="951" spans="1:4">
      <c r="A951" s="4">
        <v>78872</v>
      </c>
      <c r="B951" s="1" t="s">
        <v>950</v>
      </c>
      <c r="C951" s="1">
        <v>4090300</v>
      </c>
      <c r="D951" s="1" t="s">
        <v>321</v>
      </c>
    </row>
    <row r="952" spans="1:4">
      <c r="A952" s="4">
        <v>79165</v>
      </c>
      <c r="B952" s="1" t="s">
        <v>951</v>
      </c>
      <c r="C952" s="1">
        <v>4100101</v>
      </c>
      <c r="D952" s="1" t="s">
        <v>216</v>
      </c>
    </row>
    <row r="953" spans="1:4">
      <c r="A953" s="4">
        <v>79219</v>
      </c>
      <c r="B953" s="1" t="s">
        <v>952</v>
      </c>
      <c r="C953" s="1">
        <v>4100301</v>
      </c>
      <c r="D953" s="1" t="s">
        <v>318</v>
      </c>
    </row>
    <row r="954" spans="1:4">
      <c r="A954" s="4">
        <v>79349</v>
      </c>
      <c r="B954" s="1" t="s">
        <v>953</v>
      </c>
      <c r="C954" s="1">
        <v>4090300</v>
      </c>
      <c r="D954" s="1" t="s">
        <v>321</v>
      </c>
    </row>
    <row r="955" spans="1:4">
      <c r="A955" s="4">
        <v>79383</v>
      </c>
      <c r="B955" s="1" t="s">
        <v>954</v>
      </c>
      <c r="C955" s="1">
        <v>5090201</v>
      </c>
      <c r="D955" s="1" t="s">
        <v>137</v>
      </c>
    </row>
    <row r="956" spans="1:4">
      <c r="A956" s="4">
        <v>79384</v>
      </c>
      <c r="B956" s="1" t="s">
        <v>955</v>
      </c>
      <c r="C956" s="1">
        <v>5090201</v>
      </c>
      <c r="D956" s="1" t="s">
        <v>137</v>
      </c>
    </row>
    <row r="957" spans="1:4">
      <c r="A957" s="4">
        <v>79387</v>
      </c>
      <c r="B957" s="1" t="s">
        <v>956</v>
      </c>
      <c r="C957" s="1">
        <v>5090101</v>
      </c>
      <c r="D957" s="1" t="s">
        <v>117</v>
      </c>
    </row>
    <row r="958" spans="1:4">
      <c r="A958" s="4">
        <v>79388</v>
      </c>
      <c r="B958" s="1" t="s">
        <v>957</v>
      </c>
      <c r="C958" s="1">
        <v>5090101</v>
      </c>
      <c r="D958" s="1" t="s">
        <v>117</v>
      </c>
    </row>
    <row r="959" spans="1:4">
      <c r="A959" s="4">
        <v>79412</v>
      </c>
      <c r="B959" s="1" t="s">
        <v>958</v>
      </c>
      <c r="C959" s="1">
        <v>4250400</v>
      </c>
      <c r="D959" s="1" t="s">
        <v>298</v>
      </c>
    </row>
    <row r="960" spans="1:4">
      <c r="A960" s="4">
        <v>79461</v>
      </c>
      <c r="B960" s="1" t="s">
        <v>959</v>
      </c>
      <c r="C960" s="1">
        <v>4110100</v>
      </c>
      <c r="D960" s="1" t="s">
        <v>329</v>
      </c>
    </row>
    <row r="961" spans="1:4">
      <c r="A961" s="4">
        <v>79462</v>
      </c>
      <c r="B961" s="1" t="s">
        <v>445</v>
      </c>
      <c r="C961" s="1">
        <v>4020100</v>
      </c>
      <c r="D961" s="1" t="s">
        <v>375</v>
      </c>
    </row>
    <row r="962" spans="1:4">
      <c r="A962" s="4">
        <v>79480</v>
      </c>
      <c r="B962" s="1" t="s">
        <v>960</v>
      </c>
      <c r="C962" s="1">
        <v>4300202</v>
      </c>
      <c r="D962" s="1" t="s">
        <v>228</v>
      </c>
    </row>
    <row r="963" spans="1:4">
      <c r="A963" s="4">
        <v>79483</v>
      </c>
      <c r="B963" s="1" t="s">
        <v>961</v>
      </c>
      <c r="C963" s="1">
        <v>5090201</v>
      </c>
      <c r="D963" s="1" t="s">
        <v>137</v>
      </c>
    </row>
    <row r="964" spans="1:4">
      <c r="A964" s="4">
        <v>79520</v>
      </c>
      <c r="B964" s="1" t="s">
        <v>962</v>
      </c>
      <c r="C964" s="1">
        <v>4100101</v>
      </c>
      <c r="D964" s="1" t="s">
        <v>216</v>
      </c>
    </row>
    <row r="965" spans="1:4">
      <c r="A965" s="4">
        <v>79524</v>
      </c>
      <c r="B965" s="1" t="s">
        <v>963</v>
      </c>
      <c r="C965" s="1">
        <v>4100101</v>
      </c>
      <c r="D965" s="1" t="s">
        <v>216</v>
      </c>
    </row>
    <row r="966" spans="1:4">
      <c r="A966" s="4">
        <v>79525</v>
      </c>
      <c r="B966" s="1" t="s">
        <v>964</v>
      </c>
      <c r="C966" s="1">
        <v>4100301</v>
      </c>
      <c r="D966" s="1" t="s">
        <v>318</v>
      </c>
    </row>
    <row r="967" spans="1:4">
      <c r="A967" s="4">
        <v>79587</v>
      </c>
      <c r="B967" s="1" t="s">
        <v>374</v>
      </c>
      <c r="C967" s="1">
        <v>4020100</v>
      </c>
      <c r="D967" s="1" t="s">
        <v>375</v>
      </c>
    </row>
    <row r="968" spans="1:4">
      <c r="A968" s="4">
        <v>79596</v>
      </c>
      <c r="B968" s="1" t="s">
        <v>965</v>
      </c>
      <c r="C968" s="1">
        <v>5090101</v>
      </c>
      <c r="D968" s="1" t="s">
        <v>117</v>
      </c>
    </row>
    <row r="969" spans="1:4">
      <c r="A969" s="4">
        <v>79604</v>
      </c>
      <c r="B969" s="1" t="s">
        <v>966</v>
      </c>
      <c r="C969" s="1">
        <v>1060105</v>
      </c>
      <c r="D969" s="1" t="s">
        <v>290</v>
      </c>
    </row>
    <row r="970" spans="1:4">
      <c r="A970" s="4">
        <v>79614</v>
      </c>
      <c r="B970" s="1" t="s">
        <v>967</v>
      </c>
      <c r="C970" s="1">
        <v>1060105</v>
      </c>
      <c r="D970" s="1" t="s">
        <v>290</v>
      </c>
    </row>
    <row r="971" spans="1:4">
      <c r="A971" s="4">
        <v>79615</v>
      </c>
      <c r="B971" s="1" t="s">
        <v>968</v>
      </c>
      <c r="C971" s="1">
        <v>1060105</v>
      </c>
      <c r="D971" s="1" t="s">
        <v>290</v>
      </c>
    </row>
    <row r="972" spans="1:4">
      <c r="A972" s="4">
        <v>79633</v>
      </c>
      <c r="B972" s="1" t="s">
        <v>969</v>
      </c>
      <c r="C972" s="1">
        <v>4100101</v>
      </c>
      <c r="D972" s="1" t="s">
        <v>216</v>
      </c>
    </row>
    <row r="973" spans="1:4">
      <c r="A973" s="4">
        <v>79635</v>
      </c>
      <c r="B973" s="1" t="s">
        <v>970</v>
      </c>
      <c r="C973" s="1">
        <v>4100301</v>
      </c>
      <c r="D973" s="1" t="s">
        <v>318</v>
      </c>
    </row>
    <row r="974" spans="1:4">
      <c r="A974" s="4">
        <v>79637</v>
      </c>
      <c r="B974" s="1" t="s">
        <v>971</v>
      </c>
      <c r="C974" s="1">
        <v>4100301</v>
      </c>
      <c r="D974" s="1" t="s">
        <v>318</v>
      </c>
    </row>
    <row r="975" spans="1:4">
      <c r="A975" s="4">
        <v>79642</v>
      </c>
      <c r="B975" s="1" t="s">
        <v>972</v>
      </c>
      <c r="C975" s="1">
        <v>1060105</v>
      </c>
      <c r="D975" s="1" t="s">
        <v>290</v>
      </c>
    </row>
    <row r="976" spans="1:4">
      <c r="A976" s="4">
        <v>79673</v>
      </c>
      <c r="B976" s="1" t="s">
        <v>973</v>
      </c>
      <c r="C976" s="1">
        <v>5100200</v>
      </c>
      <c r="D976" s="1" t="s">
        <v>60</v>
      </c>
    </row>
    <row r="977" spans="1:4">
      <c r="A977" s="4">
        <v>79682</v>
      </c>
      <c r="B977" s="1" t="s">
        <v>974</v>
      </c>
      <c r="C977" s="1">
        <v>5220300</v>
      </c>
      <c r="D977" s="1" t="s">
        <v>58</v>
      </c>
    </row>
    <row r="978" spans="1:4">
      <c r="A978" s="4">
        <v>79706</v>
      </c>
      <c r="B978" s="1" t="s">
        <v>975</v>
      </c>
      <c r="C978" s="1">
        <v>40302</v>
      </c>
      <c r="D978" s="1" t="s">
        <v>27</v>
      </c>
    </row>
    <row r="979" spans="1:4">
      <c r="A979" s="4">
        <v>79710</v>
      </c>
      <c r="B979" s="1" t="s">
        <v>976</v>
      </c>
      <c r="C979" s="1">
        <v>40302</v>
      </c>
      <c r="D979" s="1" t="s">
        <v>27</v>
      </c>
    </row>
    <row r="980" spans="1:4">
      <c r="A980" s="4">
        <v>79711</v>
      </c>
      <c r="B980" s="1" t="s">
        <v>977</v>
      </c>
      <c r="C980" s="1">
        <v>40302</v>
      </c>
      <c r="D980" s="1" t="s">
        <v>27</v>
      </c>
    </row>
    <row r="981" spans="1:4">
      <c r="A981" s="4">
        <v>79714</v>
      </c>
      <c r="B981" s="1" t="s">
        <v>978</v>
      </c>
      <c r="C981" s="1">
        <v>40302</v>
      </c>
      <c r="D981" s="1" t="s">
        <v>27</v>
      </c>
    </row>
    <row r="982" spans="1:4">
      <c r="A982" s="4">
        <v>79775</v>
      </c>
      <c r="B982" s="1" t="s">
        <v>445</v>
      </c>
      <c r="C982" s="1">
        <v>4020100</v>
      </c>
      <c r="D982" s="1" t="s">
        <v>375</v>
      </c>
    </row>
    <row r="983" spans="1:4">
      <c r="A983" s="4">
        <v>79780</v>
      </c>
      <c r="B983" s="1" t="s">
        <v>979</v>
      </c>
      <c r="C983" s="1">
        <v>5110201</v>
      </c>
      <c r="D983" s="1" t="s">
        <v>87</v>
      </c>
    </row>
    <row r="984" spans="1:4">
      <c r="A984" s="4">
        <v>79781</v>
      </c>
      <c r="B984" s="1" t="s">
        <v>980</v>
      </c>
      <c r="C984" s="1">
        <v>5110201</v>
      </c>
      <c r="D984" s="1" t="s">
        <v>87</v>
      </c>
    </row>
    <row r="985" spans="1:4">
      <c r="A985" s="4">
        <v>79782</v>
      </c>
      <c r="B985" s="1" t="s">
        <v>981</v>
      </c>
      <c r="C985" s="1">
        <v>5110201</v>
      </c>
      <c r="D985" s="1" t="s">
        <v>87</v>
      </c>
    </row>
    <row r="986" spans="1:4">
      <c r="A986" s="4">
        <v>79783</v>
      </c>
      <c r="B986" s="1" t="s">
        <v>982</v>
      </c>
      <c r="C986" s="1">
        <v>5110201</v>
      </c>
      <c r="D986" s="1" t="s">
        <v>87</v>
      </c>
    </row>
    <row r="987" spans="1:4">
      <c r="A987" s="4">
        <v>79793</v>
      </c>
      <c r="B987" s="1" t="s">
        <v>728</v>
      </c>
      <c r="C987" s="1">
        <v>4110100</v>
      </c>
      <c r="D987" s="1" t="s">
        <v>329</v>
      </c>
    </row>
    <row r="988" spans="1:4">
      <c r="A988" s="4">
        <v>79819</v>
      </c>
      <c r="B988" s="1" t="s">
        <v>983</v>
      </c>
      <c r="C988" s="1">
        <v>4100301</v>
      </c>
      <c r="D988" s="1" t="s">
        <v>318</v>
      </c>
    </row>
    <row r="989" spans="1:4">
      <c r="A989" s="4">
        <v>79823</v>
      </c>
      <c r="B989" s="1" t="s">
        <v>984</v>
      </c>
      <c r="C989" s="1">
        <v>4100301</v>
      </c>
      <c r="D989" s="1" t="s">
        <v>318</v>
      </c>
    </row>
    <row r="990" spans="1:4">
      <c r="A990" s="4">
        <v>79831</v>
      </c>
      <c r="B990" s="1" t="s">
        <v>985</v>
      </c>
      <c r="C990" s="1">
        <v>5220400</v>
      </c>
      <c r="D990" s="1" t="s">
        <v>212</v>
      </c>
    </row>
    <row r="991" spans="1:4">
      <c r="A991" s="4">
        <v>79833</v>
      </c>
      <c r="B991" s="1" t="s">
        <v>986</v>
      </c>
      <c r="C991" s="1">
        <v>5220400</v>
      </c>
      <c r="D991" s="1" t="s">
        <v>212</v>
      </c>
    </row>
    <row r="992" spans="1:4">
      <c r="A992" s="4">
        <v>79860</v>
      </c>
      <c r="B992" s="1" t="s">
        <v>987</v>
      </c>
      <c r="C992" s="1">
        <v>4090300</v>
      </c>
      <c r="D992" s="1" t="s">
        <v>321</v>
      </c>
    </row>
    <row r="993" spans="1:4">
      <c r="A993" s="4">
        <v>79861</v>
      </c>
      <c r="B993" s="1" t="s">
        <v>988</v>
      </c>
      <c r="C993" s="1">
        <v>4090300</v>
      </c>
      <c r="D993" s="1" t="s">
        <v>321</v>
      </c>
    </row>
    <row r="994" spans="1:4">
      <c r="A994" s="4">
        <v>79887</v>
      </c>
      <c r="B994" s="1" t="s">
        <v>989</v>
      </c>
      <c r="C994" s="1">
        <v>4300202</v>
      </c>
      <c r="D994" s="1" t="s">
        <v>228</v>
      </c>
    </row>
    <row r="995" spans="1:4">
      <c r="A995" s="4">
        <v>79888</v>
      </c>
      <c r="B995" s="1" t="s">
        <v>990</v>
      </c>
      <c r="C995" s="1">
        <v>4300202</v>
      </c>
      <c r="D995" s="1" t="s">
        <v>228</v>
      </c>
    </row>
    <row r="996" spans="1:4">
      <c r="A996" s="4">
        <v>79900</v>
      </c>
      <c r="B996" s="1" t="s">
        <v>723</v>
      </c>
      <c r="C996" s="1">
        <v>4110100</v>
      </c>
      <c r="D996" s="1" t="s">
        <v>329</v>
      </c>
    </row>
    <row r="997" spans="1:4">
      <c r="A997" s="4">
        <v>80002</v>
      </c>
      <c r="B997" s="1" t="s">
        <v>991</v>
      </c>
      <c r="C997" s="1">
        <v>4100101</v>
      </c>
      <c r="D997" s="1" t="s">
        <v>216</v>
      </c>
    </row>
    <row r="998" spans="1:4">
      <c r="A998" s="4">
        <v>80006</v>
      </c>
      <c r="B998" s="1" t="s">
        <v>992</v>
      </c>
      <c r="C998" s="1">
        <v>5220300</v>
      </c>
      <c r="D998" s="1" t="s">
        <v>58</v>
      </c>
    </row>
    <row r="999" spans="1:4">
      <c r="A999" s="4">
        <v>80034</v>
      </c>
      <c r="B999" s="1" t="s">
        <v>728</v>
      </c>
      <c r="C999" s="1">
        <v>4110100</v>
      </c>
      <c r="D999" s="1" t="s">
        <v>329</v>
      </c>
    </row>
    <row r="1000" spans="1:4">
      <c r="A1000" s="4">
        <v>80110</v>
      </c>
      <c r="B1000" s="1" t="s">
        <v>993</v>
      </c>
      <c r="C1000" s="1">
        <v>5100201</v>
      </c>
      <c r="D1000" s="1" t="s">
        <v>70</v>
      </c>
    </row>
    <row r="1001" spans="1:4">
      <c r="A1001" s="4">
        <v>80236</v>
      </c>
      <c r="B1001" s="1" t="s">
        <v>994</v>
      </c>
      <c r="C1001" s="1">
        <v>4090300</v>
      </c>
      <c r="D1001" s="1" t="s">
        <v>321</v>
      </c>
    </row>
    <row r="1002" spans="1:4">
      <c r="A1002" s="4">
        <v>80355</v>
      </c>
      <c r="B1002" s="1" t="s">
        <v>995</v>
      </c>
      <c r="C1002" s="1">
        <v>5170100</v>
      </c>
      <c r="D1002" s="1" t="s">
        <v>85</v>
      </c>
    </row>
    <row r="1003" spans="1:4">
      <c r="A1003" s="4">
        <v>80356</v>
      </c>
      <c r="B1003" s="1" t="s">
        <v>996</v>
      </c>
      <c r="C1003" s="1">
        <v>5220400</v>
      </c>
      <c r="D1003" s="1" t="s">
        <v>212</v>
      </c>
    </row>
    <row r="1004" spans="1:4">
      <c r="A1004" s="4">
        <v>80358</v>
      </c>
      <c r="B1004" s="1" t="s">
        <v>997</v>
      </c>
      <c r="C1004" s="1">
        <v>5220400</v>
      </c>
      <c r="D1004" s="1" t="s">
        <v>212</v>
      </c>
    </row>
    <row r="1005" spans="1:4">
      <c r="A1005" s="4">
        <v>80361</v>
      </c>
      <c r="B1005" s="1" t="s">
        <v>998</v>
      </c>
      <c r="C1005" s="1">
        <v>5170100</v>
      </c>
      <c r="D1005" s="1" t="s">
        <v>85</v>
      </c>
    </row>
    <row r="1006" spans="1:4">
      <c r="A1006" s="4">
        <v>80363</v>
      </c>
      <c r="B1006" s="1" t="s">
        <v>999</v>
      </c>
      <c r="C1006" s="1">
        <v>5170100</v>
      </c>
      <c r="D1006" s="1" t="s">
        <v>85</v>
      </c>
    </row>
    <row r="1007" spans="1:4">
      <c r="A1007" s="4">
        <v>80364</v>
      </c>
      <c r="B1007" s="1" t="s">
        <v>1000</v>
      </c>
      <c r="C1007" s="1">
        <v>5170100</v>
      </c>
      <c r="D1007" s="1" t="s">
        <v>85</v>
      </c>
    </row>
    <row r="1008" spans="1:4">
      <c r="A1008" s="4">
        <v>80385</v>
      </c>
      <c r="B1008" s="1" t="s">
        <v>1001</v>
      </c>
      <c r="C1008" s="1">
        <v>5220400</v>
      </c>
      <c r="D1008" s="1" t="s">
        <v>212</v>
      </c>
    </row>
    <row r="1009" spans="1:4">
      <c r="A1009" s="4">
        <v>80386</v>
      </c>
      <c r="B1009" s="1" t="s">
        <v>1002</v>
      </c>
      <c r="C1009" s="1">
        <v>5220400</v>
      </c>
      <c r="D1009" s="1" t="s">
        <v>212</v>
      </c>
    </row>
    <row r="1010" spans="1:4">
      <c r="A1010" s="4">
        <v>80461</v>
      </c>
      <c r="B1010" s="1" t="s">
        <v>1003</v>
      </c>
      <c r="C1010" s="1">
        <v>4100301</v>
      </c>
      <c r="D1010" s="1" t="s">
        <v>318</v>
      </c>
    </row>
    <row r="1011" spans="1:4">
      <c r="A1011" s="4">
        <v>80485</v>
      </c>
      <c r="B1011" s="1" t="s">
        <v>1004</v>
      </c>
      <c r="C1011" s="1">
        <v>4100301</v>
      </c>
      <c r="D1011" s="1" t="s">
        <v>318</v>
      </c>
    </row>
    <row r="1012" spans="1:4">
      <c r="A1012" s="4">
        <v>80498</v>
      </c>
      <c r="B1012" s="1" t="s">
        <v>1005</v>
      </c>
      <c r="C1012" s="1">
        <v>4110100</v>
      </c>
      <c r="D1012" s="1" t="s">
        <v>329</v>
      </c>
    </row>
    <row r="1013" spans="1:4">
      <c r="A1013" s="4">
        <v>80523</v>
      </c>
      <c r="B1013" s="1" t="s">
        <v>1006</v>
      </c>
      <c r="C1013" s="1">
        <v>4250400</v>
      </c>
      <c r="D1013" s="1" t="s">
        <v>298</v>
      </c>
    </row>
    <row r="1014" spans="1:4">
      <c r="A1014" s="4">
        <v>80568</v>
      </c>
      <c r="B1014" s="1" t="s">
        <v>1007</v>
      </c>
      <c r="C1014" s="1">
        <v>1010102</v>
      </c>
      <c r="D1014" s="1" t="s">
        <v>304</v>
      </c>
    </row>
    <row r="1015" spans="1:4">
      <c r="A1015" s="4">
        <v>80570</v>
      </c>
      <c r="B1015" s="1" t="s">
        <v>1008</v>
      </c>
      <c r="C1015" s="1">
        <v>1010102</v>
      </c>
      <c r="D1015" s="1" t="s">
        <v>304</v>
      </c>
    </row>
    <row r="1016" spans="1:4">
      <c r="A1016" s="4">
        <v>80602</v>
      </c>
      <c r="B1016" s="1" t="s">
        <v>1009</v>
      </c>
      <c r="C1016" s="1">
        <v>6010403</v>
      </c>
      <c r="D1016" s="1" t="s">
        <v>141</v>
      </c>
    </row>
    <row r="1017" spans="1:4">
      <c r="A1017" s="4">
        <v>80651</v>
      </c>
      <c r="B1017" s="1" t="s">
        <v>1010</v>
      </c>
      <c r="C1017" s="1">
        <v>5110202</v>
      </c>
      <c r="D1017" s="1" t="s">
        <v>94</v>
      </c>
    </row>
    <row r="1018" spans="1:4">
      <c r="A1018" s="4">
        <v>80683</v>
      </c>
      <c r="B1018" s="1" t="s">
        <v>1011</v>
      </c>
      <c r="C1018" s="1">
        <v>5190100</v>
      </c>
      <c r="D1018" s="1" t="s">
        <v>146</v>
      </c>
    </row>
    <row r="1019" spans="1:4">
      <c r="A1019" s="4">
        <v>80770</v>
      </c>
      <c r="B1019" s="1" t="s">
        <v>1012</v>
      </c>
      <c r="C1019" s="1">
        <v>4100301</v>
      </c>
      <c r="D1019" s="1" t="s">
        <v>318</v>
      </c>
    </row>
    <row r="1020" spans="1:4">
      <c r="A1020" s="4">
        <v>80791</v>
      </c>
      <c r="B1020" s="1" t="s">
        <v>1013</v>
      </c>
      <c r="C1020" s="1">
        <v>4300200</v>
      </c>
      <c r="D1020" s="1" t="s">
        <v>174</v>
      </c>
    </row>
    <row r="1021" spans="1:4">
      <c r="A1021" s="4">
        <v>80821</v>
      </c>
      <c r="B1021" s="1" t="s">
        <v>1014</v>
      </c>
      <c r="C1021" s="1">
        <v>5090201</v>
      </c>
      <c r="D1021" s="1" t="s">
        <v>137</v>
      </c>
    </row>
    <row r="1022" spans="1:4">
      <c r="A1022" s="4">
        <v>81018</v>
      </c>
      <c r="B1022" s="1" t="s">
        <v>1015</v>
      </c>
      <c r="C1022" s="1">
        <v>4100301</v>
      </c>
      <c r="D1022" s="1" t="s">
        <v>318</v>
      </c>
    </row>
    <row r="1023" spans="1:4">
      <c r="A1023" s="4">
        <v>81026</v>
      </c>
      <c r="B1023" s="1" t="s">
        <v>1016</v>
      </c>
      <c r="C1023" s="1">
        <v>4100101</v>
      </c>
      <c r="D1023" s="1" t="s">
        <v>216</v>
      </c>
    </row>
    <row r="1024" spans="1:4">
      <c r="A1024" s="4">
        <v>81053</v>
      </c>
      <c r="B1024" s="1" t="s">
        <v>1017</v>
      </c>
      <c r="C1024" s="1">
        <v>5090201</v>
      </c>
      <c r="D1024" s="1" t="s">
        <v>137</v>
      </c>
    </row>
    <row r="1025" spans="1:4">
      <c r="A1025" s="4">
        <v>81062</v>
      </c>
      <c r="B1025" s="1" t="s">
        <v>1018</v>
      </c>
      <c r="C1025" s="1">
        <v>5090201</v>
      </c>
      <c r="D1025" s="1" t="s">
        <v>137</v>
      </c>
    </row>
    <row r="1026" spans="1:4">
      <c r="A1026" s="4">
        <v>81064</v>
      </c>
      <c r="B1026" s="1" t="s">
        <v>1019</v>
      </c>
      <c r="C1026" s="1">
        <v>5090201</v>
      </c>
      <c r="D1026" s="1" t="s">
        <v>137</v>
      </c>
    </row>
    <row r="1027" spans="1:4">
      <c r="A1027" s="4">
        <v>81066</v>
      </c>
      <c r="B1027" s="1" t="s">
        <v>1020</v>
      </c>
      <c r="C1027" s="1">
        <v>5090201</v>
      </c>
      <c r="D1027" s="1" t="s">
        <v>137</v>
      </c>
    </row>
    <row r="1028" spans="1:4">
      <c r="A1028" s="4">
        <v>81128</v>
      </c>
      <c r="B1028" s="1" t="s">
        <v>1021</v>
      </c>
      <c r="C1028" s="1">
        <v>4300202</v>
      </c>
      <c r="D1028" s="1" t="s">
        <v>228</v>
      </c>
    </row>
    <row r="1029" spans="1:4">
      <c r="A1029" s="4">
        <v>81165</v>
      </c>
      <c r="B1029" s="1" t="s">
        <v>554</v>
      </c>
      <c r="C1029" s="1">
        <v>4020100</v>
      </c>
      <c r="D1029" s="1" t="s">
        <v>375</v>
      </c>
    </row>
    <row r="1030" spans="1:4">
      <c r="A1030" s="4">
        <v>81176</v>
      </c>
      <c r="B1030" s="1" t="s">
        <v>1022</v>
      </c>
      <c r="C1030" s="1">
        <v>5190100</v>
      </c>
      <c r="D1030" s="1" t="s">
        <v>146</v>
      </c>
    </row>
    <row r="1031" spans="1:4">
      <c r="A1031" s="4">
        <v>81181</v>
      </c>
      <c r="B1031" s="1" t="s">
        <v>445</v>
      </c>
      <c r="C1031" s="1">
        <v>4020100</v>
      </c>
      <c r="D1031" s="1" t="s">
        <v>375</v>
      </c>
    </row>
    <row r="1032" spans="1:4">
      <c r="A1032" s="4">
        <v>81182</v>
      </c>
      <c r="B1032" s="1" t="s">
        <v>445</v>
      </c>
      <c r="C1032" s="1">
        <v>4020100</v>
      </c>
      <c r="D1032" s="1" t="s">
        <v>375</v>
      </c>
    </row>
    <row r="1033" spans="1:4">
      <c r="A1033" s="4">
        <v>81194</v>
      </c>
      <c r="B1033" s="1" t="s">
        <v>1023</v>
      </c>
      <c r="C1033" s="1">
        <v>1060105</v>
      </c>
      <c r="D1033" s="1" t="s">
        <v>290</v>
      </c>
    </row>
    <row r="1034" spans="1:4">
      <c r="A1034" s="4">
        <v>81317</v>
      </c>
      <c r="B1034" s="1" t="s">
        <v>1024</v>
      </c>
      <c r="C1034" s="1">
        <v>5190100</v>
      </c>
      <c r="D1034" s="1" t="s">
        <v>146</v>
      </c>
    </row>
    <row r="1035" spans="1:4">
      <c r="A1035" s="4">
        <v>81318</v>
      </c>
      <c r="B1035" s="1" t="s">
        <v>684</v>
      </c>
      <c r="C1035" s="1">
        <v>5190100</v>
      </c>
      <c r="D1035" s="1" t="s">
        <v>146</v>
      </c>
    </row>
    <row r="1036" spans="1:4">
      <c r="A1036" s="4">
        <v>81319</v>
      </c>
      <c r="B1036" s="1" t="s">
        <v>1025</v>
      </c>
      <c r="C1036" s="1">
        <v>5220400</v>
      </c>
      <c r="D1036" s="1" t="s">
        <v>212</v>
      </c>
    </row>
    <row r="1037" spans="1:4">
      <c r="A1037" s="4">
        <v>81326</v>
      </c>
      <c r="B1037" s="1" t="s">
        <v>1026</v>
      </c>
      <c r="C1037" s="1">
        <v>5220400</v>
      </c>
      <c r="D1037" s="1" t="s">
        <v>212</v>
      </c>
    </row>
    <row r="1038" spans="1:4">
      <c r="A1038" s="4">
        <v>81332</v>
      </c>
      <c r="B1038" s="1" t="s">
        <v>1027</v>
      </c>
      <c r="C1038" s="1">
        <v>5220300</v>
      </c>
      <c r="D1038" s="1" t="s">
        <v>58</v>
      </c>
    </row>
    <row r="1039" spans="1:4">
      <c r="A1039" s="4">
        <v>81399</v>
      </c>
      <c r="B1039" s="1" t="s">
        <v>1028</v>
      </c>
      <c r="C1039" s="1">
        <v>5090101</v>
      </c>
      <c r="D1039" s="1" t="s">
        <v>117</v>
      </c>
    </row>
    <row r="1040" spans="1:4">
      <c r="A1040" s="4">
        <v>81403</v>
      </c>
      <c r="B1040" s="1" t="s">
        <v>1029</v>
      </c>
      <c r="C1040" s="1">
        <v>5090201</v>
      </c>
      <c r="D1040" s="1" t="s">
        <v>137</v>
      </c>
    </row>
    <row r="1041" spans="1:4">
      <c r="A1041" s="4">
        <v>81473</v>
      </c>
      <c r="B1041" s="1" t="s">
        <v>1030</v>
      </c>
      <c r="C1041" s="1">
        <v>4100301</v>
      </c>
      <c r="D1041" s="1" t="s">
        <v>318</v>
      </c>
    </row>
    <row r="1042" spans="1:4">
      <c r="A1042" s="4">
        <v>81474</v>
      </c>
      <c r="B1042" s="1" t="s">
        <v>1031</v>
      </c>
      <c r="C1042" s="1">
        <v>4100301</v>
      </c>
      <c r="D1042" s="1" t="s">
        <v>318</v>
      </c>
    </row>
    <row r="1043" spans="1:4">
      <c r="A1043" s="4">
        <v>81544</v>
      </c>
      <c r="B1043" s="1" t="s">
        <v>356</v>
      </c>
      <c r="C1043" s="1">
        <v>4110100</v>
      </c>
      <c r="D1043" s="1" t="s">
        <v>329</v>
      </c>
    </row>
    <row r="1044" spans="1:4">
      <c r="A1044" s="4">
        <v>81547</v>
      </c>
      <c r="B1044" s="1" t="s">
        <v>1032</v>
      </c>
      <c r="C1044" s="1">
        <v>5090101</v>
      </c>
      <c r="D1044" s="1" t="s">
        <v>117</v>
      </c>
    </row>
    <row r="1045" spans="1:4">
      <c r="A1045" s="4">
        <v>81607</v>
      </c>
      <c r="B1045" s="1" t="s">
        <v>1033</v>
      </c>
      <c r="C1045" s="1">
        <v>4100301</v>
      </c>
      <c r="D1045" s="1" t="s">
        <v>318</v>
      </c>
    </row>
    <row r="1046" spans="1:4">
      <c r="A1046" s="4">
        <v>81623</v>
      </c>
      <c r="B1046" s="1" t="s">
        <v>1034</v>
      </c>
      <c r="C1046" s="1">
        <v>40106</v>
      </c>
      <c r="D1046" s="1" t="s">
        <v>346</v>
      </c>
    </row>
    <row r="1047" spans="1:4">
      <c r="A1047" s="4">
        <v>81624</v>
      </c>
      <c r="B1047" s="1" t="s">
        <v>1035</v>
      </c>
      <c r="C1047" s="1">
        <v>40106</v>
      </c>
      <c r="D1047" s="1" t="s">
        <v>346</v>
      </c>
    </row>
    <row r="1048" spans="1:4">
      <c r="A1048" s="4">
        <v>81659</v>
      </c>
      <c r="B1048" s="1" t="s">
        <v>1036</v>
      </c>
      <c r="C1048" s="1">
        <v>5090201</v>
      </c>
      <c r="D1048" s="1" t="s">
        <v>137</v>
      </c>
    </row>
    <row r="1049" spans="1:4">
      <c r="A1049" s="4">
        <v>81703</v>
      </c>
      <c r="B1049" s="1" t="s">
        <v>1037</v>
      </c>
      <c r="C1049" s="1">
        <v>1060105</v>
      </c>
      <c r="D1049" s="1" t="s">
        <v>290</v>
      </c>
    </row>
    <row r="1050" spans="1:4">
      <c r="A1050" s="4">
        <v>81704</v>
      </c>
      <c r="B1050" s="1" t="s">
        <v>1038</v>
      </c>
      <c r="C1050" s="1">
        <v>1060105</v>
      </c>
      <c r="D1050" s="1" t="s">
        <v>290</v>
      </c>
    </row>
    <row r="1051" spans="1:4">
      <c r="A1051" s="4">
        <v>81720</v>
      </c>
      <c r="B1051" s="1" t="s">
        <v>445</v>
      </c>
      <c r="C1051" s="1">
        <v>4020100</v>
      </c>
      <c r="D1051" s="1" t="s">
        <v>375</v>
      </c>
    </row>
    <row r="1052" spans="1:4">
      <c r="A1052" s="4">
        <v>81738</v>
      </c>
      <c r="B1052" s="1" t="s">
        <v>376</v>
      </c>
      <c r="C1052" s="1">
        <v>4020100</v>
      </c>
      <c r="D1052" s="1" t="s">
        <v>375</v>
      </c>
    </row>
    <row r="1053" spans="1:4">
      <c r="A1053" s="4">
        <v>81739</v>
      </c>
      <c r="B1053" s="1" t="s">
        <v>376</v>
      </c>
      <c r="C1053" s="1">
        <v>4020100</v>
      </c>
      <c r="D1053" s="1" t="s">
        <v>375</v>
      </c>
    </row>
    <row r="1054" spans="1:4">
      <c r="A1054" s="4">
        <v>81750</v>
      </c>
      <c r="B1054" s="1" t="s">
        <v>1039</v>
      </c>
      <c r="C1054" s="1">
        <v>5220400</v>
      </c>
      <c r="D1054" s="1" t="s">
        <v>212</v>
      </c>
    </row>
    <row r="1055" spans="1:4">
      <c r="A1055" s="4">
        <v>81752</v>
      </c>
      <c r="B1055" s="1" t="s">
        <v>1040</v>
      </c>
      <c r="C1055" s="1">
        <v>5220400</v>
      </c>
      <c r="D1055" s="1" t="s">
        <v>212</v>
      </c>
    </row>
    <row r="1056" spans="1:4">
      <c r="A1056" s="4">
        <v>81753</v>
      </c>
      <c r="B1056" s="1" t="s">
        <v>1041</v>
      </c>
      <c r="C1056" s="1">
        <v>5220300</v>
      </c>
      <c r="D1056" s="1" t="s">
        <v>58</v>
      </c>
    </row>
    <row r="1057" spans="1:4">
      <c r="A1057" s="4">
        <v>81759</v>
      </c>
      <c r="B1057" s="1" t="s">
        <v>1042</v>
      </c>
      <c r="C1057" s="1">
        <v>5090101</v>
      </c>
      <c r="D1057" s="1" t="s">
        <v>117</v>
      </c>
    </row>
    <row r="1058" spans="1:4">
      <c r="A1058" s="4">
        <v>81760</v>
      </c>
      <c r="B1058" s="1" t="s">
        <v>1042</v>
      </c>
      <c r="C1058" s="1">
        <v>5090101</v>
      </c>
      <c r="D1058" s="1" t="s">
        <v>117</v>
      </c>
    </row>
    <row r="1059" spans="1:4">
      <c r="A1059" s="4">
        <v>81806</v>
      </c>
      <c r="B1059" s="1" t="s">
        <v>1043</v>
      </c>
      <c r="C1059" s="1">
        <v>4250400</v>
      </c>
      <c r="D1059" s="1" t="s">
        <v>298</v>
      </c>
    </row>
    <row r="1060" spans="1:4">
      <c r="A1060" s="4">
        <v>81837</v>
      </c>
      <c r="B1060" s="1" t="s">
        <v>1044</v>
      </c>
      <c r="C1060" s="1">
        <v>6010403</v>
      </c>
      <c r="D1060" s="1" t="s">
        <v>141</v>
      </c>
    </row>
    <row r="1061" spans="1:4">
      <c r="A1061" s="4">
        <v>81880</v>
      </c>
      <c r="B1061" s="1" t="s">
        <v>1045</v>
      </c>
      <c r="C1061" s="1">
        <v>1010102</v>
      </c>
      <c r="D1061" s="1" t="s">
        <v>304</v>
      </c>
    </row>
    <row r="1062" spans="1:4">
      <c r="A1062" s="4">
        <v>81887</v>
      </c>
      <c r="B1062" s="1" t="s">
        <v>1046</v>
      </c>
      <c r="C1062" s="1">
        <v>40106</v>
      </c>
      <c r="D1062" s="1" t="s">
        <v>346</v>
      </c>
    </row>
    <row r="1063" spans="1:4">
      <c r="A1063" s="4">
        <v>81891</v>
      </c>
      <c r="B1063" s="1" t="s">
        <v>1047</v>
      </c>
      <c r="C1063" s="1">
        <v>5100200</v>
      </c>
      <c r="D1063" s="1" t="s">
        <v>60</v>
      </c>
    </row>
    <row r="1064" spans="1:4">
      <c r="A1064" s="4">
        <v>81894</v>
      </c>
      <c r="B1064" s="1" t="s">
        <v>1048</v>
      </c>
      <c r="C1064" s="1">
        <v>5100200</v>
      </c>
      <c r="D1064" s="1" t="s">
        <v>60</v>
      </c>
    </row>
    <row r="1065" spans="1:4">
      <c r="A1065" s="4">
        <v>81905</v>
      </c>
      <c r="B1065" s="1" t="s">
        <v>1049</v>
      </c>
      <c r="C1065" s="1">
        <v>4300202</v>
      </c>
      <c r="D1065" s="1" t="s">
        <v>228</v>
      </c>
    </row>
    <row r="1066" spans="1:4">
      <c r="A1066" s="4">
        <v>81962</v>
      </c>
      <c r="B1066" s="1" t="s">
        <v>1050</v>
      </c>
      <c r="C1066" s="1">
        <v>40106</v>
      </c>
      <c r="D1066" s="1" t="s">
        <v>346</v>
      </c>
    </row>
    <row r="1067" spans="1:4">
      <c r="A1067" s="4">
        <v>81972</v>
      </c>
      <c r="B1067" s="1" t="s">
        <v>445</v>
      </c>
      <c r="C1067" s="1">
        <v>4020100</v>
      </c>
      <c r="D1067" s="1" t="s">
        <v>375</v>
      </c>
    </row>
    <row r="1068" spans="1:4">
      <c r="A1068" s="4">
        <v>81995</v>
      </c>
      <c r="B1068" s="1" t="s">
        <v>1051</v>
      </c>
      <c r="C1068" s="1">
        <v>4090300</v>
      </c>
      <c r="D1068" s="1" t="s">
        <v>321</v>
      </c>
    </row>
    <row r="1069" spans="1:4">
      <c r="A1069" s="4">
        <v>82008</v>
      </c>
      <c r="B1069" s="1" t="s">
        <v>1052</v>
      </c>
      <c r="C1069" s="1">
        <v>4250400</v>
      </c>
      <c r="D1069" s="1" t="s">
        <v>298</v>
      </c>
    </row>
    <row r="1070" spans="1:4">
      <c r="A1070" s="4">
        <v>82065</v>
      </c>
      <c r="B1070" s="1" t="s">
        <v>1053</v>
      </c>
      <c r="C1070" s="1">
        <v>1010102</v>
      </c>
      <c r="D1070" s="1" t="s">
        <v>304</v>
      </c>
    </row>
    <row r="1071" spans="1:4">
      <c r="A1071" s="4">
        <v>82088</v>
      </c>
      <c r="B1071" s="1" t="s">
        <v>1054</v>
      </c>
      <c r="C1071" s="1">
        <v>4300202</v>
      </c>
      <c r="D1071" s="1" t="s">
        <v>228</v>
      </c>
    </row>
    <row r="1072" spans="1:4">
      <c r="A1072" s="4">
        <v>82097</v>
      </c>
      <c r="B1072" s="1" t="s">
        <v>1055</v>
      </c>
      <c r="C1072" s="1">
        <v>4090300</v>
      </c>
      <c r="D1072" s="1" t="s">
        <v>321</v>
      </c>
    </row>
    <row r="1073" spans="1:4">
      <c r="A1073" s="4">
        <v>82119</v>
      </c>
      <c r="B1073" s="1" t="s">
        <v>1056</v>
      </c>
      <c r="C1073" s="1">
        <v>4100101</v>
      </c>
      <c r="D1073" s="1" t="s">
        <v>216</v>
      </c>
    </row>
    <row r="1074" spans="1:4">
      <c r="A1074" s="4">
        <v>82120</v>
      </c>
      <c r="B1074" s="1" t="s">
        <v>1057</v>
      </c>
      <c r="C1074" s="1">
        <v>4100101</v>
      </c>
      <c r="D1074" s="1" t="s">
        <v>216</v>
      </c>
    </row>
    <row r="1075" spans="1:4">
      <c r="A1075" s="4">
        <v>82151</v>
      </c>
      <c r="B1075" s="1" t="s">
        <v>338</v>
      </c>
      <c r="C1075" s="1">
        <v>5190100</v>
      </c>
      <c r="D1075" s="1" t="s">
        <v>146</v>
      </c>
    </row>
    <row r="1076" spans="1:4">
      <c r="A1076" s="4">
        <v>82164</v>
      </c>
      <c r="B1076" s="1" t="s">
        <v>1058</v>
      </c>
      <c r="C1076" s="1">
        <v>5220400</v>
      </c>
      <c r="D1076" s="1" t="s">
        <v>212</v>
      </c>
    </row>
    <row r="1077" spans="1:4">
      <c r="A1077" s="4">
        <v>82197</v>
      </c>
      <c r="B1077" s="1" t="s">
        <v>1059</v>
      </c>
      <c r="C1077" s="1">
        <v>4100301</v>
      </c>
      <c r="D1077" s="1" t="s">
        <v>318</v>
      </c>
    </row>
    <row r="1078" spans="1:4">
      <c r="A1078" s="4">
        <v>82230</v>
      </c>
      <c r="B1078" s="1" t="s">
        <v>936</v>
      </c>
      <c r="C1078" s="1">
        <v>4020100</v>
      </c>
      <c r="D1078" s="1" t="s">
        <v>375</v>
      </c>
    </row>
    <row r="1079" spans="1:4">
      <c r="A1079" s="4">
        <v>82283</v>
      </c>
      <c r="B1079" s="1" t="s">
        <v>1060</v>
      </c>
      <c r="C1079" s="1">
        <v>6010403</v>
      </c>
      <c r="D1079" s="1" t="s">
        <v>141</v>
      </c>
    </row>
    <row r="1080" spans="1:4">
      <c r="A1080" s="4">
        <v>82295</v>
      </c>
      <c r="B1080" s="1" t="s">
        <v>1061</v>
      </c>
      <c r="C1080" s="1">
        <v>4250400</v>
      </c>
      <c r="D1080" s="1" t="s">
        <v>298</v>
      </c>
    </row>
    <row r="1081" spans="1:4">
      <c r="A1081" s="4">
        <v>82403</v>
      </c>
      <c r="B1081" s="1" t="s">
        <v>1062</v>
      </c>
      <c r="C1081" s="1">
        <v>7000101</v>
      </c>
      <c r="D1081" s="1" t="s">
        <v>242</v>
      </c>
    </row>
    <row r="1082" spans="1:4">
      <c r="A1082" s="4">
        <v>82404</v>
      </c>
      <c r="B1082" s="1" t="s">
        <v>1063</v>
      </c>
      <c r="C1082" s="1">
        <v>7000101</v>
      </c>
      <c r="D1082" s="1" t="s">
        <v>242</v>
      </c>
    </row>
    <row r="1083" spans="1:4">
      <c r="A1083" s="4">
        <v>82408</v>
      </c>
      <c r="B1083" s="1" t="s">
        <v>1064</v>
      </c>
      <c r="C1083" s="1">
        <v>7000101</v>
      </c>
      <c r="D1083" s="1" t="s">
        <v>242</v>
      </c>
    </row>
    <row r="1084" spans="1:4">
      <c r="A1084" s="4">
        <v>82409</v>
      </c>
      <c r="B1084" s="1" t="s">
        <v>1065</v>
      </c>
      <c r="C1084" s="1">
        <v>7000101</v>
      </c>
      <c r="D1084" s="1" t="s">
        <v>242</v>
      </c>
    </row>
    <row r="1085" spans="1:4">
      <c r="A1085" s="4">
        <v>82434</v>
      </c>
      <c r="B1085" s="1" t="s">
        <v>1066</v>
      </c>
      <c r="C1085" s="1">
        <v>4090300</v>
      </c>
      <c r="D1085" s="1" t="s">
        <v>321</v>
      </c>
    </row>
    <row r="1086" spans="1:4">
      <c r="A1086" s="4">
        <v>82723</v>
      </c>
      <c r="B1086" s="1" t="s">
        <v>1067</v>
      </c>
      <c r="C1086" s="1">
        <v>4100101</v>
      </c>
      <c r="D1086" s="1" t="s">
        <v>216</v>
      </c>
    </row>
    <row r="1087" spans="1:4">
      <c r="A1087" s="4">
        <v>82825</v>
      </c>
      <c r="B1087" s="1" t="s">
        <v>1068</v>
      </c>
      <c r="C1087" s="1">
        <v>5220300</v>
      </c>
      <c r="D1087" s="1" t="s">
        <v>58</v>
      </c>
    </row>
    <row r="1088" spans="1:4">
      <c r="A1088" s="4">
        <v>82829</v>
      </c>
      <c r="B1088" s="1" t="s">
        <v>356</v>
      </c>
      <c r="C1088" s="1">
        <v>4110100</v>
      </c>
      <c r="D1088" s="1" t="s">
        <v>329</v>
      </c>
    </row>
    <row r="1089" spans="1:4">
      <c r="A1089" s="4">
        <v>82880</v>
      </c>
      <c r="B1089" s="1" t="s">
        <v>1069</v>
      </c>
      <c r="C1089" s="1">
        <v>5170100</v>
      </c>
      <c r="D1089" s="1" t="s">
        <v>85</v>
      </c>
    </row>
    <row r="1090" spans="1:4">
      <c r="A1090" s="4">
        <v>83018</v>
      </c>
      <c r="B1090" s="1" t="s">
        <v>1070</v>
      </c>
      <c r="C1090" s="1">
        <v>5090101</v>
      </c>
      <c r="D1090" s="1" t="s">
        <v>117</v>
      </c>
    </row>
    <row r="1091" spans="1:4">
      <c r="A1091" s="4">
        <v>83033</v>
      </c>
      <c r="B1091" s="1" t="s">
        <v>1071</v>
      </c>
      <c r="C1091" s="1">
        <v>5090101</v>
      </c>
      <c r="D1091" s="1" t="s">
        <v>117</v>
      </c>
    </row>
    <row r="1092" spans="1:4">
      <c r="A1092" s="4">
        <v>83170</v>
      </c>
      <c r="B1092" s="1" t="s">
        <v>445</v>
      </c>
      <c r="C1092" s="1">
        <v>4020100</v>
      </c>
      <c r="D1092" s="1" t="s">
        <v>375</v>
      </c>
    </row>
    <row r="1093" spans="1:4">
      <c r="A1093" s="4">
        <v>83172</v>
      </c>
      <c r="B1093" s="1" t="s">
        <v>1072</v>
      </c>
      <c r="C1093" s="1">
        <v>5220400</v>
      </c>
      <c r="D1093" s="1" t="s">
        <v>212</v>
      </c>
    </row>
    <row r="1094" spans="1:4">
      <c r="A1094" s="4">
        <v>83305</v>
      </c>
      <c r="B1094" s="1" t="s">
        <v>1073</v>
      </c>
      <c r="C1094" s="1">
        <v>4100301</v>
      </c>
      <c r="D1094" s="1" t="s">
        <v>318</v>
      </c>
    </row>
    <row r="1095" spans="1:4">
      <c r="A1095" s="4">
        <v>83308</v>
      </c>
      <c r="B1095" s="1" t="s">
        <v>1074</v>
      </c>
      <c r="C1095" s="1">
        <v>4100301</v>
      </c>
      <c r="D1095" s="1" t="s">
        <v>318</v>
      </c>
    </row>
    <row r="1096" spans="1:4">
      <c r="A1096" s="4">
        <v>83438</v>
      </c>
      <c r="B1096" s="1" t="s">
        <v>1075</v>
      </c>
      <c r="C1096" s="1">
        <v>4300202</v>
      </c>
      <c r="D1096" s="1" t="s">
        <v>228</v>
      </c>
    </row>
    <row r="1097" spans="1:4">
      <c r="A1097" s="4">
        <v>83446</v>
      </c>
      <c r="B1097" s="1" t="s">
        <v>1076</v>
      </c>
      <c r="C1097" s="1">
        <v>4300202</v>
      </c>
      <c r="D1097" s="1" t="s">
        <v>228</v>
      </c>
    </row>
    <row r="1098" spans="1:4">
      <c r="A1098" s="4">
        <v>83484</v>
      </c>
      <c r="B1098" s="1" t="s">
        <v>1077</v>
      </c>
      <c r="C1098" s="1">
        <v>4090300</v>
      </c>
      <c r="D1098" s="1" t="s">
        <v>321</v>
      </c>
    </row>
    <row r="1099" spans="1:4">
      <c r="A1099" s="4">
        <v>83506</v>
      </c>
      <c r="B1099" s="1" t="s">
        <v>1078</v>
      </c>
      <c r="C1099" s="1">
        <v>4090300</v>
      </c>
      <c r="D1099" s="1" t="s">
        <v>321</v>
      </c>
    </row>
    <row r="1100" spans="1:4">
      <c r="A1100" s="4">
        <v>83616</v>
      </c>
      <c r="B1100" s="1" t="s">
        <v>1079</v>
      </c>
      <c r="C1100" s="1">
        <v>5090201</v>
      </c>
      <c r="D1100" s="1" t="s">
        <v>137</v>
      </c>
    </row>
    <row r="1101" spans="1:4">
      <c r="A1101" s="4">
        <v>83769</v>
      </c>
      <c r="B1101" s="1" t="s">
        <v>1080</v>
      </c>
      <c r="C1101" s="1">
        <v>5090201</v>
      </c>
      <c r="D1101" s="1" t="s">
        <v>137</v>
      </c>
    </row>
    <row r="1102" spans="1:4">
      <c r="A1102" s="4">
        <v>83805</v>
      </c>
      <c r="B1102" s="1" t="s">
        <v>1081</v>
      </c>
      <c r="C1102" s="1">
        <v>4090300</v>
      </c>
      <c r="D1102" s="1" t="s">
        <v>321</v>
      </c>
    </row>
    <row r="1103" spans="1:4">
      <c r="A1103" s="4">
        <v>83821</v>
      </c>
      <c r="B1103" s="1" t="s">
        <v>1082</v>
      </c>
      <c r="C1103" s="1">
        <v>4100101</v>
      </c>
      <c r="D1103" s="1" t="s">
        <v>216</v>
      </c>
    </row>
    <row r="1104" spans="1:4">
      <c r="A1104" s="4">
        <v>83828</v>
      </c>
      <c r="B1104" s="1" t="s">
        <v>1083</v>
      </c>
      <c r="C1104" s="1">
        <v>4300202</v>
      </c>
      <c r="D1104" s="1" t="s">
        <v>228</v>
      </c>
    </row>
    <row r="1105" spans="1:4">
      <c r="A1105" s="4">
        <v>83855</v>
      </c>
      <c r="B1105" s="1" t="s">
        <v>1084</v>
      </c>
      <c r="C1105" s="1">
        <v>4020100</v>
      </c>
      <c r="D1105" s="1" t="s">
        <v>375</v>
      </c>
    </row>
    <row r="1106" spans="1:4">
      <c r="A1106" s="4">
        <v>83856</v>
      </c>
      <c r="B1106" s="1" t="s">
        <v>445</v>
      </c>
      <c r="C1106" s="1">
        <v>4020100</v>
      </c>
      <c r="D1106" s="1" t="s">
        <v>375</v>
      </c>
    </row>
    <row r="1107" spans="1:4">
      <c r="A1107" s="4">
        <v>83860</v>
      </c>
      <c r="B1107" s="1" t="s">
        <v>1085</v>
      </c>
      <c r="C1107" s="1">
        <v>4110100</v>
      </c>
      <c r="D1107" s="1" t="s">
        <v>329</v>
      </c>
    </row>
    <row r="1108" spans="1:4">
      <c r="A1108" s="4">
        <v>83861</v>
      </c>
      <c r="B1108" s="1" t="s">
        <v>1086</v>
      </c>
      <c r="C1108" s="1">
        <v>4100301</v>
      </c>
      <c r="D1108" s="1" t="s">
        <v>318</v>
      </c>
    </row>
    <row r="1109" spans="1:4">
      <c r="A1109" s="4">
        <v>83906</v>
      </c>
      <c r="B1109" s="1" t="s">
        <v>1087</v>
      </c>
      <c r="C1109" s="1">
        <v>4300202</v>
      </c>
      <c r="D1109" s="1" t="s">
        <v>228</v>
      </c>
    </row>
    <row r="1110" spans="1:4">
      <c r="A1110" s="4">
        <v>83907</v>
      </c>
      <c r="B1110" s="1" t="s">
        <v>1088</v>
      </c>
      <c r="C1110" s="1">
        <v>4300202</v>
      </c>
      <c r="D1110" s="1" t="s">
        <v>228</v>
      </c>
    </row>
    <row r="1111" spans="1:4">
      <c r="A1111" s="4">
        <v>83915</v>
      </c>
      <c r="B1111" s="1" t="s">
        <v>959</v>
      </c>
      <c r="C1111" s="1">
        <v>4110100</v>
      </c>
      <c r="D1111" s="1" t="s">
        <v>329</v>
      </c>
    </row>
    <row r="1112" spans="1:4">
      <c r="A1112" s="4">
        <v>83919</v>
      </c>
      <c r="B1112" s="1" t="s">
        <v>728</v>
      </c>
      <c r="C1112" s="1">
        <v>4110100</v>
      </c>
      <c r="D1112" s="1" t="s">
        <v>329</v>
      </c>
    </row>
    <row r="1113" spans="1:4">
      <c r="A1113" s="4">
        <v>83920</v>
      </c>
      <c r="B1113" s="1" t="s">
        <v>728</v>
      </c>
      <c r="C1113" s="1">
        <v>4110100</v>
      </c>
      <c r="D1113" s="1" t="s">
        <v>329</v>
      </c>
    </row>
    <row r="1114" spans="1:4">
      <c r="A1114" s="4">
        <v>84040</v>
      </c>
      <c r="B1114" s="1" t="s">
        <v>1089</v>
      </c>
      <c r="C1114" s="1">
        <v>40202</v>
      </c>
      <c r="D1114" s="1" t="s">
        <v>53</v>
      </c>
    </row>
    <row r="1115" spans="1:4">
      <c r="A1115" s="4">
        <v>84042</v>
      </c>
      <c r="B1115" s="1" t="s">
        <v>1090</v>
      </c>
      <c r="C1115" s="1">
        <v>40202</v>
      </c>
      <c r="D1115" s="1" t="s">
        <v>53</v>
      </c>
    </row>
    <row r="1116" spans="1:4">
      <c r="A1116" s="4">
        <v>84171</v>
      </c>
      <c r="B1116" s="1" t="s">
        <v>1091</v>
      </c>
      <c r="C1116" s="1">
        <v>1010102</v>
      </c>
      <c r="D1116" s="1" t="s">
        <v>304</v>
      </c>
    </row>
    <row r="1117" spans="1:4">
      <c r="A1117" s="4">
        <v>84193</v>
      </c>
      <c r="B1117" s="1" t="s">
        <v>1092</v>
      </c>
      <c r="C1117" s="1">
        <v>10809</v>
      </c>
      <c r="D1117" s="1" t="s">
        <v>129</v>
      </c>
    </row>
    <row r="1118" spans="1:4">
      <c r="A1118" s="4">
        <v>84262</v>
      </c>
      <c r="B1118" s="1" t="s">
        <v>1093</v>
      </c>
      <c r="C1118" s="1">
        <v>1060105</v>
      </c>
      <c r="D1118" s="1" t="s">
        <v>290</v>
      </c>
    </row>
    <row r="1119" spans="1:4">
      <c r="A1119" s="4">
        <v>84357</v>
      </c>
      <c r="B1119" s="1" t="s">
        <v>816</v>
      </c>
      <c r="C1119" s="1">
        <v>4020100</v>
      </c>
      <c r="D1119" s="1" t="s">
        <v>375</v>
      </c>
    </row>
    <row r="1120" spans="1:4">
      <c r="A1120" s="4">
        <v>84418</v>
      </c>
      <c r="B1120" s="1" t="s">
        <v>1094</v>
      </c>
      <c r="C1120" s="1">
        <v>1060105</v>
      </c>
      <c r="D1120" s="1" t="s">
        <v>290</v>
      </c>
    </row>
    <row r="1121" spans="1:4">
      <c r="A1121" s="4">
        <v>84602</v>
      </c>
      <c r="B1121" s="1" t="s">
        <v>1095</v>
      </c>
      <c r="C1121" s="1">
        <v>4100101</v>
      </c>
      <c r="D1121" s="1" t="s">
        <v>216</v>
      </c>
    </row>
    <row r="1122" spans="1:4">
      <c r="A1122" s="4">
        <v>84612</v>
      </c>
      <c r="B1122" s="1" t="s">
        <v>1096</v>
      </c>
      <c r="C1122" s="1">
        <v>6010403</v>
      </c>
      <c r="D1122" s="1" t="s">
        <v>141</v>
      </c>
    </row>
    <row r="1123" spans="1:4">
      <c r="A1123" s="4">
        <v>84614</v>
      </c>
      <c r="B1123" s="1" t="s">
        <v>1097</v>
      </c>
      <c r="C1123" s="1">
        <v>6010403</v>
      </c>
      <c r="D1123" s="1" t="s">
        <v>141</v>
      </c>
    </row>
    <row r="1124" spans="1:4">
      <c r="A1124" s="4">
        <v>84833</v>
      </c>
      <c r="B1124" s="1" t="s">
        <v>1098</v>
      </c>
      <c r="C1124" s="1">
        <v>10809</v>
      </c>
      <c r="D1124" s="1" t="s">
        <v>129</v>
      </c>
    </row>
    <row r="1125" spans="1:4">
      <c r="A1125" s="4">
        <v>84881</v>
      </c>
      <c r="B1125" s="1" t="s">
        <v>1099</v>
      </c>
      <c r="C1125" s="1">
        <v>5170100</v>
      </c>
      <c r="D1125" s="1" t="s">
        <v>85</v>
      </c>
    </row>
    <row r="1126" spans="1:4">
      <c r="A1126" s="4">
        <v>84914</v>
      </c>
      <c r="B1126" s="1" t="s">
        <v>1100</v>
      </c>
      <c r="C1126" s="1">
        <v>4090300</v>
      </c>
      <c r="D1126" s="1" t="s">
        <v>321</v>
      </c>
    </row>
    <row r="1127" spans="1:4">
      <c r="A1127" s="4">
        <v>84915</v>
      </c>
      <c r="B1127" s="1" t="s">
        <v>1101</v>
      </c>
      <c r="C1127" s="1">
        <v>4090300</v>
      </c>
      <c r="D1127" s="1" t="s">
        <v>321</v>
      </c>
    </row>
    <row r="1128" spans="1:4">
      <c r="A1128" s="4">
        <v>85052</v>
      </c>
      <c r="B1128" s="1" t="s">
        <v>1084</v>
      </c>
      <c r="C1128" s="1">
        <v>4020100</v>
      </c>
      <c r="D1128" s="1" t="s">
        <v>375</v>
      </c>
    </row>
    <row r="1129" spans="1:4">
      <c r="A1129" s="4">
        <v>85140</v>
      </c>
      <c r="B1129" s="1" t="s">
        <v>1102</v>
      </c>
      <c r="C1129" s="1">
        <v>1010102</v>
      </c>
      <c r="D1129" s="1" t="s">
        <v>304</v>
      </c>
    </row>
    <row r="1130" spans="1:4">
      <c r="A1130" s="4">
        <v>85322</v>
      </c>
      <c r="B1130" s="1" t="s">
        <v>376</v>
      </c>
      <c r="C1130" s="1">
        <v>4020100</v>
      </c>
      <c r="D1130" s="1" t="s">
        <v>375</v>
      </c>
    </row>
    <row r="1131" spans="1:4">
      <c r="A1131" s="4">
        <v>85408</v>
      </c>
      <c r="B1131" s="1" t="s">
        <v>1103</v>
      </c>
      <c r="C1131" s="1">
        <v>4100301</v>
      </c>
      <c r="D1131" s="1" t="s">
        <v>318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078"/>
  <sheetViews>
    <sheetView workbookViewId="0">
      <selection sqref="A1:A1048576"/>
    </sheetView>
  </sheetViews>
  <sheetFormatPr baseColWidth="10" defaultColWidth="8.83203125" defaultRowHeight="16"/>
  <cols>
    <col min="1" max="1" width="9" style="1" bestFit="1" customWidth="1"/>
    <col min="2" max="2" width="14.83203125" style="2" bestFit="1" customWidth="1"/>
    <col min="3" max="6" width="9" style="1" bestFit="1" customWidth="1"/>
    <col min="7" max="7" width="11" style="1" bestFit="1" customWidth="1"/>
    <col min="8" max="11" width="8.83203125" style="1"/>
    <col min="12" max="12" width="12" style="1" bestFit="1" customWidth="1"/>
    <col min="13" max="16384" width="8.83203125" style="1"/>
  </cols>
  <sheetData>
    <row r="1" spans="1:12" s="5" customFormat="1">
      <c r="A1" s="5" t="s">
        <v>12</v>
      </c>
      <c r="B1" s="6" t="s">
        <v>13</v>
      </c>
      <c r="C1" s="7" t="s">
        <v>14</v>
      </c>
      <c r="D1" s="5" t="s">
        <v>15</v>
      </c>
      <c r="E1" s="5" t="s">
        <v>16</v>
      </c>
      <c r="F1" s="5" t="s">
        <v>17</v>
      </c>
      <c r="L1" s="6">
        <v>39448</v>
      </c>
    </row>
    <row r="2" spans="1:12">
      <c r="A2" s="1">
        <v>86</v>
      </c>
      <c r="B2" s="2">
        <v>38718</v>
      </c>
      <c r="C2" s="3">
        <v>92</v>
      </c>
      <c r="D2" s="1">
        <v>2842</v>
      </c>
      <c r="E2" s="1">
        <v>1</v>
      </c>
      <c r="F2" s="1">
        <v>45</v>
      </c>
      <c r="G2" s="2"/>
    </row>
    <row r="3" spans="1:12">
      <c r="A3" s="1">
        <v>124</v>
      </c>
      <c r="B3" s="2">
        <v>38719</v>
      </c>
      <c r="C3" s="3">
        <v>198</v>
      </c>
      <c r="D3" s="1">
        <v>67438</v>
      </c>
      <c r="E3" s="1">
        <v>1</v>
      </c>
      <c r="F3" s="1">
        <v>599</v>
      </c>
      <c r="G3" s="2"/>
    </row>
    <row r="4" spans="1:12">
      <c r="A4" s="1">
        <v>273</v>
      </c>
      <c r="B4" s="2">
        <v>38721</v>
      </c>
      <c r="C4" s="3">
        <v>338</v>
      </c>
      <c r="D4" s="1">
        <v>68431</v>
      </c>
      <c r="E4" s="1">
        <v>1</v>
      </c>
      <c r="F4" s="1">
        <v>1990</v>
      </c>
      <c r="G4" s="2"/>
    </row>
    <row r="5" spans="1:12">
      <c r="A5" s="1">
        <v>273</v>
      </c>
      <c r="B5" s="2">
        <v>38721</v>
      </c>
      <c r="C5" s="3">
        <v>338</v>
      </c>
      <c r="D5" s="1">
        <v>68431</v>
      </c>
      <c r="E5" s="1">
        <v>1</v>
      </c>
      <c r="F5" s="1">
        <v>2499</v>
      </c>
      <c r="G5" s="2"/>
    </row>
    <row r="6" spans="1:12">
      <c r="A6" s="1">
        <v>273</v>
      </c>
      <c r="B6" s="2">
        <v>38721</v>
      </c>
      <c r="C6" s="3">
        <v>338</v>
      </c>
      <c r="D6" s="1">
        <v>68431</v>
      </c>
      <c r="E6" s="1">
        <v>3</v>
      </c>
      <c r="F6" s="1">
        <v>7497</v>
      </c>
      <c r="G6" s="2"/>
    </row>
    <row r="7" spans="1:12">
      <c r="A7" s="1">
        <v>361</v>
      </c>
      <c r="B7" s="2">
        <v>38722</v>
      </c>
      <c r="C7" s="3">
        <v>527</v>
      </c>
      <c r="D7" s="1">
        <v>26952</v>
      </c>
      <c r="E7" s="1">
        <v>1</v>
      </c>
      <c r="F7" s="1">
        <v>90</v>
      </c>
      <c r="G7" s="2"/>
    </row>
    <row r="8" spans="1:12">
      <c r="A8" s="1">
        <v>396</v>
      </c>
      <c r="B8" s="2">
        <v>38722</v>
      </c>
      <c r="C8" s="3">
        <v>62</v>
      </c>
      <c r="D8" s="1">
        <v>65630</v>
      </c>
      <c r="E8" s="1">
        <v>1</v>
      </c>
      <c r="F8" s="1">
        <v>99</v>
      </c>
      <c r="G8" s="2"/>
    </row>
    <row r="9" spans="1:12">
      <c r="A9" s="1">
        <v>443</v>
      </c>
      <c r="B9" s="2">
        <v>38723</v>
      </c>
      <c r="C9" s="3">
        <v>637</v>
      </c>
      <c r="D9" s="1">
        <v>51398</v>
      </c>
      <c r="E9" s="1">
        <v>1</v>
      </c>
      <c r="F9" s="1">
        <v>715</v>
      </c>
      <c r="G9" s="2"/>
    </row>
    <row r="10" spans="1:12">
      <c r="A10" s="1">
        <v>451</v>
      </c>
      <c r="B10" s="2">
        <v>38723</v>
      </c>
      <c r="C10" s="3">
        <v>655</v>
      </c>
      <c r="D10" s="1">
        <v>69542</v>
      </c>
      <c r="E10" s="1">
        <v>3</v>
      </c>
      <c r="F10" s="1">
        <v>0</v>
      </c>
      <c r="G10" s="2"/>
    </row>
    <row r="11" spans="1:12">
      <c r="A11" s="1">
        <v>482</v>
      </c>
      <c r="B11" s="2">
        <v>38724</v>
      </c>
      <c r="C11" s="3">
        <v>332</v>
      </c>
      <c r="D11" s="1">
        <v>34938</v>
      </c>
      <c r="E11" s="1">
        <v>4</v>
      </c>
      <c r="F11" s="1">
        <v>316</v>
      </c>
      <c r="G11" s="2"/>
    </row>
    <row r="12" spans="1:12">
      <c r="A12" s="1">
        <v>522</v>
      </c>
      <c r="B12" s="2">
        <v>38724</v>
      </c>
      <c r="C12" s="3">
        <v>742</v>
      </c>
      <c r="D12" s="1">
        <v>57342</v>
      </c>
      <c r="E12" s="1">
        <v>1</v>
      </c>
      <c r="F12" s="1">
        <v>499</v>
      </c>
      <c r="G12" s="2"/>
    </row>
    <row r="13" spans="1:12">
      <c r="A13" s="1">
        <v>525</v>
      </c>
      <c r="B13" s="2">
        <v>38724</v>
      </c>
      <c r="C13" s="3">
        <v>748</v>
      </c>
      <c r="D13" s="1">
        <v>2809</v>
      </c>
      <c r="E13" s="1">
        <v>1</v>
      </c>
      <c r="F13" s="1">
        <v>79</v>
      </c>
      <c r="G13" s="2"/>
    </row>
    <row r="14" spans="1:12">
      <c r="A14" s="1">
        <v>596</v>
      </c>
      <c r="B14" s="2">
        <v>38725</v>
      </c>
      <c r="C14" s="3">
        <v>805</v>
      </c>
      <c r="D14" s="1">
        <v>51157</v>
      </c>
      <c r="E14" s="1">
        <v>1</v>
      </c>
      <c r="F14" s="1">
        <v>545</v>
      </c>
      <c r="G14" s="2"/>
    </row>
    <row r="15" spans="1:12">
      <c r="A15" s="1">
        <v>596</v>
      </c>
      <c r="B15" s="2">
        <v>38725</v>
      </c>
      <c r="C15" s="3">
        <v>805</v>
      </c>
      <c r="D15" s="1">
        <v>51160</v>
      </c>
      <c r="E15" s="1">
        <v>1</v>
      </c>
      <c r="F15" s="1">
        <v>330</v>
      </c>
      <c r="G15" s="2"/>
    </row>
    <row r="16" spans="1:12">
      <c r="A16" s="1">
        <v>596</v>
      </c>
      <c r="B16" s="2">
        <v>38725</v>
      </c>
      <c r="C16" s="3">
        <v>805</v>
      </c>
      <c r="D16" s="1">
        <v>51157</v>
      </c>
      <c r="E16" s="1">
        <v>1</v>
      </c>
      <c r="F16" s="1">
        <v>545</v>
      </c>
      <c r="G16" s="2"/>
    </row>
    <row r="17" spans="1:7">
      <c r="A17" s="1">
        <v>605</v>
      </c>
      <c r="B17" s="2">
        <v>38725</v>
      </c>
      <c r="C17" s="3">
        <v>820</v>
      </c>
      <c r="D17" s="1">
        <v>68262</v>
      </c>
      <c r="E17" s="1">
        <v>1</v>
      </c>
      <c r="F17" s="1">
        <v>29109</v>
      </c>
      <c r="G17" s="2"/>
    </row>
    <row r="18" spans="1:7">
      <c r="A18" s="1">
        <v>605</v>
      </c>
      <c r="B18" s="2">
        <v>38725</v>
      </c>
      <c r="C18" s="3">
        <v>820</v>
      </c>
      <c r="D18" s="1">
        <v>69266</v>
      </c>
      <c r="E18" s="1">
        <v>1</v>
      </c>
      <c r="F18" s="1">
        <v>400</v>
      </c>
      <c r="G18" s="2"/>
    </row>
    <row r="19" spans="1:7">
      <c r="A19" s="1">
        <v>605</v>
      </c>
      <c r="B19" s="2">
        <v>38725</v>
      </c>
      <c r="C19" s="3">
        <v>820</v>
      </c>
      <c r="D19" s="1">
        <v>63042</v>
      </c>
      <c r="E19" s="1">
        <v>1</v>
      </c>
      <c r="F19" s="1">
        <v>0</v>
      </c>
      <c r="G19" s="2"/>
    </row>
    <row r="20" spans="1:7">
      <c r="A20" s="1">
        <v>693</v>
      </c>
      <c r="B20" s="2">
        <v>38726</v>
      </c>
      <c r="C20" s="3">
        <v>915</v>
      </c>
      <c r="D20" s="1">
        <v>62125</v>
      </c>
      <c r="E20" s="1">
        <v>1</v>
      </c>
      <c r="F20" s="1">
        <v>399</v>
      </c>
      <c r="G20" s="2"/>
    </row>
    <row r="21" spans="1:7">
      <c r="A21" s="1">
        <v>693</v>
      </c>
      <c r="B21" s="2">
        <v>38726</v>
      </c>
      <c r="C21" s="3">
        <v>915</v>
      </c>
      <c r="D21" s="1">
        <v>54817</v>
      </c>
      <c r="E21" s="1">
        <v>1</v>
      </c>
      <c r="F21" s="1">
        <v>99</v>
      </c>
      <c r="G21" s="2"/>
    </row>
    <row r="22" spans="1:7">
      <c r="A22" s="1">
        <v>693</v>
      </c>
      <c r="B22" s="2">
        <v>38726</v>
      </c>
      <c r="C22" s="3">
        <v>915</v>
      </c>
      <c r="D22" s="1">
        <v>68838</v>
      </c>
      <c r="E22" s="1">
        <v>1</v>
      </c>
      <c r="F22" s="1">
        <v>499</v>
      </c>
      <c r="G22" s="2"/>
    </row>
    <row r="23" spans="1:7">
      <c r="A23" s="1">
        <v>696</v>
      </c>
      <c r="B23" s="2">
        <v>38726</v>
      </c>
      <c r="C23" s="3">
        <v>921</v>
      </c>
      <c r="D23" s="1">
        <v>2969</v>
      </c>
      <c r="E23" s="1">
        <v>1</v>
      </c>
      <c r="F23" s="1">
        <v>239</v>
      </c>
      <c r="G23" s="2"/>
    </row>
    <row r="24" spans="1:7">
      <c r="A24" s="1">
        <v>696</v>
      </c>
      <c r="B24" s="2">
        <v>38726</v>
      </c>
      <c r="C24" s="3">
        <v>921</v>
      </c>
      <c r="D24" s="1">
        <v>2969</v>
      </c>
      <c r="E24" s="1">
        <v>1</v>
      </c>
      <c r="F24" s="1">
        <v>239</v>
      </c>
      <c r="G24" s="2"/>
    </row>
    <row r="25" spans="1:7">
      <c r="A25" s="1">
        <v>696</v>
      </c>
      <c r="B25" s="2">
        <v>38726</v>
      </c>
      <c r="C25" s="3">
        <v>921</v>
      </c>
      <c r="D25" s="1">
        <v>2969</v>
      </c>
      <c r="E25" s="1">
        <v>1</v>
      </c>
      <c r="F25" s="1">
        <v>239</v>
      </c>
      <c r="G25" s="2"/>
    </row>
    <row r="26" spans="1:7">
      <c r="A26" s="1">
        <v>696</v>
      </c>
      <c r="B26" s="2">
        <v>38726</v>
      </c>
      <c r="C26" s="3">
        <v>921</v>
      </c>
      <c r="D26" s="1">
        <v>2968</v>
      </c>
      <c r="E26" s="1">
        <v>1</v>
      </c>
      <c r="F26" s="1">
        <v>213</v>
      </c>
      <c r="G26" s="2"/>
    </row>
    <row r="27" spans="1:7">
      <c r="A27" s="1">
        <v>696</v>
      </c>
      <c r="B27" s="2">
        <v>38726</v>
      </c>
      <c r="C27" s="3">
        <v>921</v>
      </c>
      <c r="D27" s="1">
        <v>2968</v>
      </c>
      <c r="E27" s="1">
        <v>1</v>
      </c>
      <c r="F27" s="1">
        <v>213</v>
      </c>
      <c r="G27" s="2"/>
    </row>
    <row r="28" spans="1:7">
      <c r="A28" s="1">
        <v>696</v>
      </c>
      <c r="B28" s="2">
        <v>38726</v>
      </c>
      <c r="C28" s="3">
        <v>921</v>
      </c>
      <c r="D28" s="1">
        <v>2811</v>
      </c>
      <c r="E28" s="1">
        <v>1</v>
      </c>
      <c r="F28" s="1">
        <v>113</v>
      </c>
      <c r="G28" s="2"/>
    </row>
    <row r="29" spans="1:7">
      <c r="A29" s="1">
        <v>696</v>
      </c>
      <c r="B29" s="2">
        <v>38726</v>
      </c>
      <c r="C29" s="3">
        <v>921</v>
      </c>
      <c r="D29" s="1">
        <v>2811</v>
      </c>
      <c r="E29" s="1">
        <v>1</v>
      </c>
      <c r="F29" s="1">
        <v>113</v>
      </c>
      <c r="G29" s="2"/>
    </row>
    <row r="30" spans="1:7">
      <c r="A30" s="1">
        <v>696</v>
      </c>
      <c r="B30" s="2">
        <v>38726</v>
      </c>
      <c r="C30" s="3">
        <v>921</v>
      </c>
      <c r="D30" s="1">
        <v>2809</v>
      </c>
      <c r="E30" s="1">
        <v>1</v>
      </c>
      <c r="F30" s="1">
        <v>79</v>
      </c>
      <c r="G30" s="2"/>
    </row>
    <row r="31" spans="1:7">
      <c r="A31" s="1">
        <v>696</v>
      </c>
      <c r="B31" s="2">
        <v>38726</v>
      </c>
      <c r="C31" s="3">
        <v>921</v>
      </c>
      <c r="D31" s="1">
        <v>2809</v>
      </c>
      <c r="E31" s="1">
        <v>1</v>
      </c>
      <c r="F31" s="1">
        <v>79</v>
      </c>
      <c r="G31" s="2"/>
    </row>
    <row r="32" spans="1:7">
      <c r="A32" s="1">
        <v>697</v>
      </c>
      <c r="B32" s="2">
        <v>38726</v>
      </c>
      <c r="C32" s="3">
        <v>923</v>
      </c>
      <c r="D32" s="1">
        <v>67545</v>
      </c>
      <c r="E32" s="1">
        <v>1</v>
      </c>
      <c r="F32" s="1">
        <v>1499</v>
      </c>
      <c r="G32" s="2"/>
    </row>
    <row r="33" spans="1:7">
      <c r="A33" s="1">
        <v>720</v>
      </c>
      <c r="B33" s="2">
        <v>38727</v>
      </c>
      <c r="C33" s="3">
        <v>1006</v>
      </c>
      <c r="D33" s="1">
        <v>65230</v>
      </c>
      <c r="E33" s="1">
        <v>1</v>
      </c>
      <c r="F33" s="1">
        <v>249</v>
      </c>
      <c r="G33" s="2"/>
    </row>
    <row r="34" spans="1:7">
      <c r="A34" s="1">
        <v>720</v>
      </c>
      <c r="B34" s="2">
        <v>38727</v>
      </c>
      <c r="C34" s="3">
        <v>1006</v>
      </c>
      <c r="D34" s="1">
        <v>67980</v>
      </c>
      <c r="E34" s="1">
        <v>1</v>
      </c>
      <c r="F34" s="1">
        <v>30</v>
      </c>
      <c r="G34" s="2"/>
    </row>
    <row r="35" spans="1:7">
      <c r="A35" s="1">
        <v>759</v>
      </c>
      <c r="B35" s="2">
        <v>38727</v>
      </c>
      <c r="C35" s="3">
        <v>527</v>
      </c>
      <c r="D35" s="1">
        <v>67189</v>
      </c>
      <c r="E35" s="1">
        <v>1</v>
      </c>
      <c r="F35" s="1">
        <v>199</v>
      </c>
      <c r="G35" s="2"/>
    </row>
    <row r="36" spans="1:7">
      <c r="A36" s="1">
        <v>781</v>
      </c>
      <c r="B36" s="2">
        <v>38727</v>
      </c>
      <c r="C36" s="3">
        <v>977</v>
      </c>
      <c r="D36" s="1">
        <v>68431</v>
      </c>
      <c r="E36" s="1">
        <v>1</v>
      </c>
      <c r="F36" s="1">
        <v>2990</v>
      </c>
      <c r="G36" s="2"/>
    </row>
    <row r="37" spans="1:7">
      <c r="A37" s="1">
        <v>796</v>
      </c>
      <c r="B37" s="2">
        <v>38728</v>
      </c>
      <c r="C37" s="3">
        <v>1041</v>
      </c>
      <c r="D37" s="1">
        <v>65717</v>
      </c>
      <c r="E37" s="1">
        <v>1</v>
      </c>
      <c r="F37" s="1">
        <v>490</v>
      </c>
      <c r="G37" s="2"/>
    </row>
    <row r="38" spans="1:7">
      <c r="A38" s="1">
        <v>829</v>
      </c>
      <c r="B38" s="2">
        <v>38728</v>
      </c>
      <c r="C38" s="3">
        <v>1096</v>
      </c>
      <c r="D38" s="1">
        <v>69573</v>
      </c>
      <c r="E38" s="1">
        <v>1</v>
      </c>
      <c r="F38" s="1">
        <v>1299</v>
      </c>
      <c r="G38" s="2"/>
    </row>
    <row r="39" spans="1:7">
      <c r="A39" s="1">
        <v>851</v>
      </c>
      <c r="B39" s="2">
        <v>38728</v>
      </c>
      <c r="C39" s="3">
        <v>284</v>
      </c>
      <c r="D39" s="1">
        <v>2842</v>
      </c>
      <c r="E39" s="1">
        <v>1</v>
      </c>
      <c r="F39" s="1">
        <v>45</v>
      </c>
      <c r="G39" s="2"/>
    </row>
    <row r="40" spans="1:7">
      <c r="A40" s="1">
        <v>851</v>
      </c>
      <c r="B40" s="2">
        <v>38728</v>
      </c>
      <c r="C40" s="3">
        <v>284</v>
      </c>
      <c r="D40" s="1">
        <v>2808</v>
      </c>
      <c r="E40" s="1">
        <v>1</v>
      </c>
      <c r="F40" s="1">
        <v>79</v>
      </c>
      <c r="G40" s="2"/>
    </row>
    <row r="41" spans="1:7">
      <c r="A41" s="1">
        <v>879</v>
      </c>
      <c r="B41" s="2">
        <v>38729</v>
      </c>
      <c r="C41" s="3">
        <v>1121</v>
      </c>
      <c r="D41" s="1">
        <v>63685</v>
      </c>
      <c r="E41" s="1">
        <v>1</v>
      </c>
      <c r="F41" s="1">
        <v>239</v>
      </c>
      <c r="G41" s="2"/>
    </row>
    <row r="42" spans="1:7">
      <c r="A42" s="1">
        <v>933</v>
      </c>
      <c r="B42" s="2">
        <v>38729</v>
      </c>
      <c r="C42" s="3">
        <v>284</v>
      </c>
      <c r="D42" s="1">
        <v>66258</v>
      </c>
      <c r="E42" s="1">
        <v>1</v>
      </c>
      <c r="F42" s="1">
        <v>299</v>
      </c>
      <c r="G42" s="2"/>
    </row>
    <row r="43" spans="1:7">
      <c r="A43" s="1">
        <v>935</v>
      </c>
      <c r="B43" s="2">
        <v>38729</v>
      </c>
      <c r="C43" s="3">
        <v>332</v>
      </c>
      <c r="D43" s="1">
        <v>67976</v>
      </c>
      <c r="E43" s="1">
        <v>1</v>
      </c>
      <c r="F43" s="1">
        <v>3750</v>
      </c>
      <c r="G43" s="2"/>
    </row>
    <row r="44" spans="1:7">
      <c r="A44" s="1">
        <v>935</v>
      </c>
      <c r="B44" s="2">
        <v>38729</v>
      </c>
      <c r="C44" s="3">
        <v>332</v>
      </c>
      <c r="D44" s="1">
        <v>66454</v>
      </c>
      <c r="E44" s="1">
        <v>2</v>
      </c>
      <c r="F44" s="1">
        <v>7500</v>
      </c>
      <c r="G44" s="2"/>
    </row>
    <row r="45" spans="1:7">
      <c r="A45" s="1">
        <v>935</v>
      </c>
      <c r="B45" s="2">
        <v>38729</v>
      </c>
      <c r="C45" s="3">
        <v>332</v>
      </c>
      <c r="D45" s="1">
        <v>68291</v>
      </c>
      <c r="E45" s="1">
        <v>1</v>
      </c>
      <c r="F45" s="1">
        <v>12980</v>
      </c>
      <c r="G45" s="2"/>
    </row>
    <row r="46" spans="1:7">
      <c r="A46" s="1">
        <v>1004</v>
      </c>
      <c r="B46" s="2">
        <v>38730</v>
      </c>
      <c r="C46" s="3">
        <v>1246</v>
      </c>
      <c r="D46" s="1">
        <v>68080</v>
      </c>
      <c r="E46" s="1">
        <v>1</v>
      </c>
      <c r="F46" s="1">
        <v>19999</v>
      </c>
      <c r="G46" s="2"/>
    </row>
    <row r="47" spans="1:7">
      <c r="A47" s="1">
        <v>1023</v>
      </c>
      <c r="B47" s="2">
        <v>38730</v>
      </c>
      <c r="C47" s="3">
        <v>449</v>
      </c>
      <c r="D47" s="1">
        <v>55624</v>
      </c>
      <c r="E47" s="1">
        <v>1</v>
      </c>
      <c r="F47" s="1">
        <v>1888</v>
      </c>
      <c r="G47" s="2"/>
    </row>
    <row r="48" spans="1:7">
      <c r="A48" s="1">
        <v>1023</v>
      </c>
      <c r="B48" s="2">
        <v>38730</v>
      </c>
      <c r="C48" s="3">
        <v>449</v>
      </c>
      <c r="D48" s="1">
        <v>55624</v>
      </c>
      <c r="E48" s="1">
        <v>1</v>
      </c>
      <c r="F48" s="1">
        <v>2390</v>
      </c>
      <c r="G48" s="2"/>
    </row>
    <row r="49" spans="1:7">
      <c r="A49" s="1">
        <v>1039</v>
      </c>
      <c r="B49" s="2">
        <v>38730</v>
      </c>
      <c r="C49" s="3">
        <v>977</v>
      </c>
      <c r="D49" s="1">
        <v>41256</v>
      </c>
      <c r="E49" s="1">
        <v>1</v>
      </c>
      <c r="F49" s="1">
        <v>140</v>
      </c>
      <c r="G49" s="2"/>
    </row>
    <row r="50" spans="1:7">
      <c r="A50" s="1">
        <v>1039</v>
      </c>
      <c r="B50" s="2">
        <v>38730</v>
      </c>
      <c r="C50" s="3">
        <v>977</v>
      </c>
      <c r="D50" s="1">
        <v>66817</v>
      </c>
      <c r="E50" s="1">
        <v>1</v>
      </c>
      <c r="F50" s="1">
        <v>749</v>
      </c>
      <c r="G50" s="2"/>
    </row>
    <row r="51" spans="1:7">
      <c r="A51" s="1">
        <v>1046</v>
      </c>
      <c r="B51" s="2">
        <v>38731</v>
      </c>
      <c r="C51" s="3">
        <v>1121</v>
      </c>
      <c r="D51" s="1">
        <v>68315</v>
      </c>
      <c r="E51" s="1">
        <v>1</v>
      </c>
      <c r="F51" s="1">
        <v>1499</v>
      </c>
      <c r="G51" s="2"/>
    </row>
    <row r="52" spans="1:7">
      <c r="A52" s="1">
        <v>1046</v>
      </c>
      <c r="B52" s="2">
        <v>38731</v>
      </c>
      <c r="C52" s="3">
        <v>1121</v>
      </c>
      <c r="D52" s="1">
        <v>68315</v>
      </c>
      <c r="E52" s="1">
        <v>1</v>
      </c>
      <c r="F52" s="1">
        <v>1499</v>
      </c>
      <c r="G52" s="2"/>
    </row>
    <row r="53" spans="1:7">
      <c r="A53" s="1">
        <v>1046</v>
      </c>
      <c r="B53" s="2">
        <v>38731</v>
      </c>
      <c r="C53" s="3">
        <v>1121</v>
      </c>
      <c r="D53" s="1">
        <v>49748</v>
      </c>
      <c r="E53" s="1">
        <v>1</v>
      </c>
      <c r="F53" s="1">
        <v>3</v>
      </c>
      <c r="G53" s="2"/>
    </row>
    <row r="54" spans="1:7">
      <c r="A54" s="1">
        <v>1118</v>
      </c>
      <c r="B54" s="2">
        <v>38731</v>
      </c>
      <c r="C54" s="3">
        <v>637</v>
      </c>
      <c r="D54" s="1">
        <v>66388</v>
      </c>
      <c r="E54" s="1">
        <v>1</v>
      </c>
      <c r="F54" s="1">
        <v>1899</v>
      </c>
      <c r="G54" s="2"/>
    </row>
    <row r="55" spans="1:7">
      <c r="A55" s="1">
        <v>1134</v>
      </c>
      <c r="B55" s="2">
        <v>38732</v>
      </c>
      <c r="C55" s="3">
        <v>1121</v>
      </c>
      <c r="D55" s="1">
        <v>64602</v>
      </c>
      <c r="E55" s="1">
        <v>1</v>
      </c>
      <c r="F55" s="1">
        <v>8999</v>
      </c>
      <c r="G55" s="2"/>
    </row>
    <row r="56" spans="1:7">
      <c r="A56" s="1">
        <v>1144</v>
      </c>
      <c r="B56" s="2">
        <v>38732</v>
      </c>
      <c r="C56" s="3">
        <v>1335</v>
      </c>
      <c r="D56" s="1">
        <v>55963</v>
      </c>
      <c r="E56" s="1">
        <v>1</v>
      </c>
      <c r="F56" s="1">
        <v>1699</v>
      </c>
      <c r="G56" s="2"/>
    </row>
    <row r="57" spans="1:7">
      <c r="A57" s="1">
        <v>1227</v>
      </c>
      <c r="B57" s="2">
        <v>38732</v>
      </c>
      <c r="C57" s="3">
        <v>805</v>
      </c>
      <c r="D57" s="1">
        <v>51158</v>
      </c>
      <c r="E57" s="1">
        <v>1</v>
      </c>
      <c r="F57" s="1">
        <v>330</v>
      </c>
      <c r="G57" s="2"/>
    </row>
    <row r="58" spans="1:7">
      <c r="A58" s="1">
        <v>1227</v>
      </c>
      <c r="B58" s="2">
        <v>38732</v>
      </c>
      <c r="C58" s="3">
        <v>805</v>
      </c>
      <c r="D58" s="1">
        <v>51159</v>
      </c>
      <c r="E58" s="1">
        <v>1</v>
      </c>
      <c r="F58" s="1">
        <v>330</v>
      </c>
      <c r="G58" s="2"/>
    </row>
    <row r="59" spans="1:7">
      <c r="A59" s="1">
        <v>1232</v>
      </c>
      <c r="B59" s="2">
        <v>38732</v>
      </c>
      <c r="C59" s="3">
        <v>92</v>
      </c>
      <c r="D59" s="1">
        <v>67975</v>
      </c>
      <c r="E59" s="1">
        <v>1</v>
      </c>
      <c r="F59" s="1">
        <v>1888</v>
      </c>
      <c r="G59" s="2"/>
    </row>
    <row r="60" spans="1:7">
      <c r="A60" s="1">
        <v>1242</v>
      </c>
      <c r="B60" s="2">
        <v>38733</v>
      </c>
      <c r="C60" s="3">
        <v>1121</v>
      </c>
      <c r="D60" s="1">
        <v>67545</v>
      </c>
      <c r="E60" s="1">
        <v>1</v>
      </c>
      <c r="F60" s="1">
        <v>999</v>
      </c>
      <c r="G60" s="2"/>
    </row>
    <row r="61" spans="1:7">
      <c r="A61" s="1">
        <v>1265</v>
      </c>
      <c r="B61" s="2">
        <v>38733</v>
      </c>
      <c r="C61" s="3">
        <v>1446</v>
      </c>
      <c r="D61" s="1">
        <v>62123</v>
      </c>
      <c r="E61" s="1">
        <v>1</v>
      </c>
      <c r="F61" s="1">
        <v>289</v>
      </c>
      <c r="G61" s="2"/>
    </row>
    <row r="62" spans="1:7">
      <c r="A62" s="1">
        <v>1277</v>
      </c>
      <c r="B62" s="2">
        <v>38733</v>
      </c>
      <c r="C62" s="3">
        <v>1464</v>
      </c>
      <c r="D62" s="1">
        <v>50984</v>
      </c>
      <c r="E62" s="1">
        <v>1</v>
      </c>
      <c r="F62" s="1">
        <v>369</v>
      </c>
      <c r="G62" s="2"/>
    </row>
    <row r="63" spans="1:7">
      <c r="A63" s="1">
        <v>1287</v>
      </c>
      <c r="B63" s="2">
        <v>38733</v>
      </c>
      <c r="C63" s="3">
        <v>1479</v>
      </c>
      <c r="D63" s="1">
        <v>64453</v>
      </c>
      <c r="E63" s="1">
        <v>2</v>
      </c>
      <c r="F63" s="1">
        <v>17398</v>
      </c>
      <c r="G63" s="2"/>
    </row>
    <row r="64" spans="1:7">
      <c r="A64" s="1">
        <v>1328</v>
      </c>
      <c r="B64" s="2">
        <v>38733</v>
      </c>
      <c r="C64" s="3">
        <v>539</v>
      </c>
      <c r="D64" s="1">
        <v>40236</v>
      </c>
      <c r="E64" s="1">
        <v>1</v>
      </c>
      <c r="F64" s="1">
        <v>620</v>
      </c>
      <c r="G64" s="2"/>
    </row>
    <row r="65" spans="1:7">
      <c r="A65" s="1">
        <v>1328</v>
      </c>
      <c r="B65" s="2">
        <v>38733</v>
      </c>
      <c r="C65" s="3">
        <v>539</v>
      </c>
      <c r="D65" s="1">
        <v>40237</v>
      </c>
      <c r="E65" s="1">
        <v>1</v>
      </c>
      <c r="F65" s="1">
        <v>720</v>
      </c>
      <c r="G65" s="2"/>
    </row>
    <row r="66" spans="1:7">
      <c r="A66" s="1">
        <v>1328</v>
      </c>
      <c r="B66" s="2">
        <v>38733</v>
      </c>
      <c r="C66" s="3">
        <v>539</v>
      </c>
      <c r="D66" s="1">
        <v>39948</v>
      </c>
      <c r="E66" s="1">
        <v>1</v>
      </c>
      <c r="F66" s="1">
        <v>395</v>
      </c>
      <c r="G66" s="2"/>
    </row>
    <row r="67" spans="1:7">
      <c r="A67" s="1">
        <v>1328</v>
      </c>
      <c r="B67" s="2">
        <v>38733</v>
      </c>
      <c r="C67" s="3">
        <v>539</v>
      </c>
      <c r="D67" s="1">
        <v>39949</v>
      </c>
      <c r="E67" s="1">
        <v>1</v>
      </c>
      <c r="F67" s="1">
        <v>630</v>
      </c>
      <c r="G67" s="2"/>
    </row>
    <row r="68" spans="1:7">
      <c r="A68" s="1">
        <v>1348</v>
      </c>
      <c r="B68" s="2">
        <v>38734</v>
      </c>
      <c r="C68" s="3">
        <v>1479</v>
      </c>
      <c r="D68" s="1">
        <v>55262</v>
      </c>
      <c r="E68" s="1">
        <v>1</v>
      </c>
      <c r="F68" s="1">
        <v>75</v>
      </c>
      <c r="G68" s="2"/>
    </row>
    <row r="69" spans="1:7">
      <c r="A69" s="1">
        <v>1395</v>
      </c>
      <c r="B69" s="2">
        <v>38734</v>
      </c>
      <c r="C69" s="3">
        <v>198</v>
      </c>
      <c r="D69" s="1">
        <v>40233</v>
      </c>
      <c r="E69" s="1">
        <v>1</v>
      </c>
      <c r="F69" s="1">
        <v>670</v>
      </c>
      <c r="G69" s="2"/>
    </row>
    <row r="70" spans="1:7">
      <c r="A70" s="1">
        <v>1397</v>
      </c>
      <c r="B70" s="2">
        <v>38734</v>
      </c>
      <c r="C70" s="3">
        <v>284</v>
      </c>
      <c r="D70" s="1">
        <v>63922</v>
      </c>
      <c r="E70" s="1">
        <v>1</v>
      </c>
      <c r="F70" s="1">
        <v>35</v>
      </c>
      <c r="G70" s="2"/>
    </row>
    <row r="71" spans="1:7">
      <c r="A71" s="1">
        <v>1416</v>
      </c>
      <c r="B71" s="2">
        <v>38735</v>
      </c>
      <c r="C71" s="3">
        <v>1006</v>
      </c>
      <c r="D71" s="1">
        <v>39948</v>
      </c>
      <c r="E71" s="1">
        <v>1</v>
      </c>
      <c r="F71" s="1">
        <v>395</v>
      </c>
      <c r="G71" s="2"/>
    </row>
    <row r="72" spans="1:7">
      <c r="A72" s="1">
        <v>1482</v>
      </c>
      <c r="B72" s="2">
        <v>38735</v>
      </c>
      <c r="C72" s="3">
        <v>284</v>
      </c>
      <c r="D72" s="1">
        <v>67269</v>
      </c>
      <c r="E72" s="1">
        <v>1</v>
      </c>
      <c r="F72" s="1">
        <v>199</v>
      </c>
      <c r="G72" s="2"/>
    </row>
    <row r="73" spans="1:7">
      <c r="A73" s="1">
        <v>1487</v>
      </c>
      <c r="B73" s="2">
        <v>38735</v>
      </c>
      <c r="C73" s="3">
        <v>450</v>
      </c>
      <c r="D73" s="1">
        <v>54817</v>
      </c>
      <c r="E73" s="1">
        <v>2</v>
      </c>
      <c r="F73" s="1">
        <v>198</v>
      </c>
      <c r="G73" s="2"/>
    </row>
    <row r="74" spans="1:7">
      <c r="A74" s="1">
        <v>1487</v>
      </c>
      <c r="B74" s="2">
        <v>38735</v>
      </c>
      <c r="C74" s="3">
        <v>450</v>
      </c>
      <c r="D74" s="1">
        <v>54816</v>
      </c>
      <c r="E74" s="1">
        <v>2</v>
      </c>
      <c r="F74" s="1">
        <v>198</v>
      </c>
      <c r="G74" s="2"/>
    </row>
    <row r="75" spans="1:7">
      <c r="A75" s="1">
        <v>1551</v>
      </c>
      <c r="B75" s="2">
        <v>38736</v>
      </c>
      <c r="C75" s="3">
        <v>1677</v>
      </c>
      <c r="D75" s="1">
        <v>51232</v>
      </c>
      <c r="E75" s="1">
        <v>1</v>
      </c>
      <c r="F75" s="1">
        <v>143</v>
      </c>
      <c r="G75" s="2"/>
    </row>
    <row r="76" spans="1:7">
      <c r="A76" s="1">
        <v>1553</v>
      </c>
      <c r="B76" s="2">
        <v>38736</v>
      </c>
      <c r="C76" s="3">
        <v>1679</v>
      </c>
      <c r="D76" s="1">
        <v>42701</v>
      </c>
      <c r="E76" s="1">
        <v>1</v>
      </c>
      <c r="F76" s="1">
        <v>2990</v>
      </c>
      <c r="G76" s="2"/>
    </row>
    <row r="77" spans="1:7">
      <c r="A77" s="1">
        <v>1580</v>
      </c>
      <c r="B77" s="2">
        <v>38736</v>
      </c>
      <c r="C77" s="3">
        <v>977</v>
      </c>
      <c r="D77" s="1">
        <v>40233</v>
      </c>
      <c r="E77" s="1">
        <v>2</v>
      </c>
      <c r="F77" s="1">
        <v>1340</v>
      </c>
      <c r="G77" s="2"/>
    </row>
    <row r="78" spans="1:7">
      <c r="A78" s="1">
        <v>1580</v>
      </c>
      <c r="B78" s="2">
        <v>38736</v>
      </c>
      <c r="C78" s="3">
        <v>977</v>
      </c>
      <c r="D78" s="1">
        <v>40234</v>
      </c>
      <c r="E78" s="1">
        <v>1</v>
      </c>
      <c r="F78" s="1">
        <v>1120</v>
      </c>
      <c r="G78" s="2"/>
    </row>
    <row r="79" spans="1:7">
      <c r="A79" s="1">
        <v>1756</v>
      </c>
      <c r="B79" s="2">
        <v>38738</v>
      </c>
      <c r="C79" s="3">
        <v>637</v>
      </c>
      <c r="D79" s="1">
        <v>40233</v>
      </c>
      <c r="E79" s="1">
        <v>1</v>
      </c>
      <c r="F79" s="1">
        <v>670</v>
      </c>
      <c r="G79" s="2"/>
    </row>
    <row r="80" spans="1:7">
      <c r="A80" s="1">
        <v>1756</v>
      </c>
      <c r="B80" s="2">
        <v>38738</v>
      </c>
      <c r="C80" s="3">
        <v>637</v>
      </c>
      <c r="D80" s="1">
        <v>51398</v>
      </c>
      <c r="E80" s="1">
        <v>2</v>
      </c>
      <c r="F80" s="1">
        <v>1430</v>
      </c>
      <c r="G80" s="2"/>
    </row>
    <row r="81" spans="1:7">
      <c r="A81" s="1">
        <v>1840</v>
      </c>
      <c r="B81" s="2">
        <v>38739</v>
      </c>
      <c r="C81" s="3">
        <v>449</v>
      </c>
      <c r="D81" s="1">
        <v>55231</v>
      </c>
      <c r="E81" s="1">
        <v>2</v>
      </c>
      <c r="F81" s="1">
        <v>200</v>
      </c>
      <c r="G81" s="2"/>
    </row>
    <row r="82" spans="1:7">
      <c r="A82" s="1">
        <v>1840</v>
      </c>
      <c r="B82" s="2">
        <v>38739</v>
      </c>
      <c r="C82" s="3">
        <v>449</v>
      </c>
      <c r="D82" s="1">
        <v>16780</v>
      </c>
      <c r="E82" s="1">
        <v>2</v>
      </c>
      <c r="F82" s="1">
        <v>190</v>
      </c>
      <c r="G82" s="2"/>
    </row>
    <row r="83" spans="1:7">
      <c r="A83" s="1">
        <v>1840</v>
      </c>
      <c r="B83" s="2">
        <v>38739</v>
      </c>
      <c r="C83" s="3">
        <v>449</v>
      </c>
      <c r="D83" s="1">
        <v>16781</v>
      </c>
      <c r="E83" s="1">
        <v>2</v>
      </c>
      <c r="F83" s="1">
        <v>280</v>
      </c>
      <c r="G83" s="2"/>
    </row>
    <row r="84" spans="1:7">
      <c r="A84" s="1">
        <v>1840</v>
      </c>
      <c r="B84" s="2">
        <v>38739</v>
      </c>
      <c r="C84" s="3">
        <v>449</v>
      </c>
      <c r="D84" s="1">
        <v>45158</v>
      </c>
      <c r="E84" s="1">
        <v>4</v>
      </c>
      <c r="F84" s="1">
        <v>1400</v>
      </c>
      <c r="G84" s="2"/>
    </row>
    <row r="85" spans="1:7">
      <c r="A85" s="1">
        <v>1840</v>
      </c>
      <c r="B85" s="2">
        <v>38739</v>
      </c>
      <c r="C85" s="3">
        <v>449</v>
      </c>
      <c r="D85" s="1">
        <v>45158</v>
      </c>
      <c r="E85" s="1">
        <v>2</v>
      </c>
      <c r="F85" s="1">
        <v>700</v>
      </c>
      <c r="G85" s="2"/>
    </row>
    <row r="86" spans="1:7">
      <c r="A86" s="1">
        <v>1915</v>
      </c>
      <c r="B86" s="2">
        <v>38740</v>
      </c>
      <c r="C86" s="3">
        <v>284</v>
      </c>
      <c r="D86" s="1">
        <v>64868</v>
      </c>
      <c r="E86" s="1">
        <v>1</v>
      </c>
      <c r="F86" s="1">
        <v>369</v>
      </c>
      <c r="G86" s="2"/>
    </row>
    <row r="87" spans="1:7">
      <c r="A87" s="1">
        <v>1915</v>
      </c>
      <c r="B87" s="2">
        <v>38740</v>
      </c>
      <c r="C87" s="3">
        <v>284</v>
      </c>
      <c r="D87" s="1">
        <v>17560</v>
      </c>
      <c r="E87" s="1">
        <v>1</v>
      </c>
      <c r="F87" s="1">
        <v>620</v>
      </c>
      <c r="G87" s="2"/>
    </row>
    <row r="88" spans="1:7">
      <c r="A88" s="1">
        <v>1915</v>
      </c>
      <c r="B88" s="2">
        <v>38740</v>
      </c>
      <c r="C88" s="3">
        <v>284</v>
      </c>
      <c r="D88" s="1">
        <v>17559</v>
      </c>
      <c r="E88" s="1">
        <v>1</v>
      </c>
      <c r="F88" s="1">
        <v>705</v>
      </c>
      <c r="G88" s="2"/>
    </row>
    <row r="89" spans="1:7">
      <c r="A89" s="1">
        <v>1940</v>
      </c>
      <c r="B89" s="2">
        <v>38741</v>
      </c>
      <c r="C89" s="3">
        <v>1121</v>
      </c>
      <c r="D89" s="1">
        <v>70058</v>
      </c>
      <c r="E89" s="1">
        <v>1</v>
      </c>
      <c r="F89" s="1">
        <v>188</v>
      </c>
      <c r="G89" s="2"/>
    </row>
    <row r="90" spans="1:7">
      <c r="A90" s="1">
        <v>1972</v>
      </c>
      <c r="B90" s="2">
        <v>38741</v>
      </c>
      <c r="C90" s="3">
        <v>1930</v>
      </c>
      <c r="D90" s="1">
        <v>69542</v>
      </c>
      <c r="E90" s="1">
        <v>1</v>
      </c>
      <c r="F90" s="1">
        <v>0</v>
      </c>
      <c r="G90" s="2"/>
    </row>
    <row r="91" spans="1:7">
      <c r="A91" s="1">
        <v>1972</v>
      </c>
      <c r="B91" s="2">
        <v>38741</v>
      </c>
      <c r="C91" s="3">
        <v>1930</v>
      </c>
      <c r="D91" s="1">
        <v>64600</v>
      </c>
      <c r="E91" s="1">
        <v>1</v>
      </c>
      <c r="F91" s="1">
        <v>1999</v>
      </c>
      <c r="G91" s="2"/>
    </row>
    <row r="92" spans="1:7">
      <c r="A92" s="1">
        <v>1981</v>
      </c>
      <c r="B92" s="2">
        <v>38741</v>
      </c>
      <c r="C92" s="3">
        <v>1944</v>
      </c>
      <c r="D92" s="1">
        <v>63144</v>
      </c>
      <c r="E92" s="1">
        <v>1</v>
      </c>
      <c r="F92" s="1">
        <v>129</v>
      </c>
      <c r="G92" s="2"/>
    </row>
    <row r="93" spans="1:7">
      <c r="A93" s="1">
        <v>1981</v>
      </c>
      <c r="B93" s="2">
        <v>38741</v>
      </c>
      <c r="C93" s="3">
        <v>1944</v>
      </c>
      <c r="D93" s="1">
        <v>68840</v>
      </c>
      <c r="E93" s="1">
        <v>1</v>
      </c>
      <c r="F93" s="1">
        <v>369</v>
      </c>
      <c r="G93" s="2"/>
    </row>
    <row r="94" spans="1:7">
      <c r="A94" s="1">
        <v>1993</v>
      </c>
      <c r="B94" s="2">
        <v>38741</v>
      </c>
      <c r="C94" s="3">
        <v>284</v>
      </c>
      <c r="D94" s="1">
        <v>39948</v>
      </c>
      <c r="E94" s="1">
        <v>2</v>
      </c>
      <c r="F94" s="1">
        <v>790</v>
      </c>
      <c r="G94" s="2"/>
    </row>
    <row r="95" spans="1:7">
      <c r="A95" s="1">
        <v>1993</v>
      </c>
      <c r="B95" s="2">
        <v>38741</v>
      </c>
      <c r="C95" s="3">
        <v>284</v>
      </c>
      <c r="D95" s="1">
        <v>39949</v>
      </c>
      <c r="E95" s="1">
        <v>1</v>
      </c>
      <c r="F95" s="1">
        <v>630</v>
      </c>
      <c r="G95" s="2"/>
    </row>
    <row r="96" spans="1:7">
      <c r="A96" s="1">
        <v>1995</v>
      </c>
      <c r="B96" s="2">
        <v>38741</v>
      </c>
      <c r="C96" s="3">
        <v>332</v>
      </c>
      <c r="D96" s="1">
        <v>69542</v>
      </c>
      <c r="E96" s="1">
        <v>1</v>
      </c>
      <c r="F96" s="1">
        <v>0</v>
      </c>
      <c r="G96" s="2"/>
    </row>
    <row r="97" spans="1:7">
      <c r="A97" s="1">
        <v>1995</v>
      </c>
      <c r="B97" s="2">
        <v>38741</v>
      </c>
      <c r="C97" s="3">
        <v>332</v>
      </c>
      <c r="D97" s="1">
        <v>67754</v>
      </c>
      <c r="E97" s="1">
        <v>1</v>
      </c>
      <c r="F97" s="1">
        <v>7998</v>
      </c>
      <c r="G97" s="2"/>
    </row>
    <row r="98" spans="1:7">
      <c r="A98" s="1">
        <v>2025</v>
      </c>
      <c r="B98" s="2">
        <v>38742</v>
      </c>
      <c r="C98" s="3">
        <v>1246</v>
      </c>
      <c r="D98" s="1">
        <v>70077</v>
      </c>
      <c r="E98" s="1">
        <v>1</v>
      </c>
      <c r="F98" s="1">
        <v>3690</v>
      </c>
      <c r="G98" s="2"/>
    </row>
    <row r="99" spans="1:7">
      <c r="A99" s="1">
        <v>2084</v>
      </c>
      <c r="B99" s="2">
        <v>38742</v>
      </c>
      <c r="C99" s="3">
        <v>284</v>
      </c>
      <c r="D99" s="1">
        <v>59148</v>
      </c>
      <c r="E99" s="1">
        <v>1</v>
      </c>
      <c r="F99" s="1">
        <v>209</v>
      </c>
      <c r="G99" s="2"/>
    </row>
    <row r="100" spans="1:7">
      <c r="A100" s="1">
        <v>2085</v>
      </c>
      <c r="B100" s="2">
        <v>38742</v>
      </c>
      <c r="C100" s="3">
        <v>332</v>
      </c>
      <c r="D100" s="1">
        <v>69404</v>
      </c>
      <c r="E100" s="1">
        <v>1</v>
      </c>
      <c r="F100" s="1">
        <v>7590</v>
      </c>
      <c r="G100" s="2"/>
    </row>
    <row r="101" spans="1:7">
      <c r="A101" s="1">
        <v>2085</v>
      </c>
      <c r="B101" s="2">
        <v>38742</v>
      </c>
      <c r="C101" s="3">
        <v>332</v>
      </c>
      <c r="D101" s="1">
        <v>67622</v>
      </c>
      <c r="E101" s="1">
        <v>1</v>
      </c>
      <c r="F101" s="1">
        <v>9999</v>
      </c>
      <c r="G101" s="2"/>
    </row>
    <row r="102" spans="1:7">
      <c r="A102" s="1">
        <v>2085</v>
      </c>
      <c r="B102" s="2">
        <v>38742</v>
      </c>
      <c r="C102" s="3">
        <v>332</v>
      </c>
      <c r="D102" s="1">
        <v>65153</v>
      </c>
      <c r="E102" s="1">
        <v>1</v>
      </c>
      <c r="F102" s="1">
        <v>1788</v>
      </c>
      <c r="G102" s="2"/>
    </row>
    <row r="103" spans="1:7">
      <c r="A103" s="1">
        <v>2106</v>
      </c>
      <c r="B103" s="2">
        <v>38742</v>
      </c>
      <c r="C103" s="3">
        <v>977</v>
      </c>
      <c r="D103" s="1">
        <v>63336</v>
      </c>
      <c r="E103" s="1">
        <v>1</v>
      </c>
      <c r="F103" s="1">
        <v>3990</v>
      </c>
      <c r="G103" s="2"/>
    </row>
    <row r="104" spans="1:7">
      <c r="A104" s="1">
        <v>2131</v>
      </c>
      <c r="B104" s="2">
        <v>38743</v>
      </c>
      <c r="C104" s="3">
        <v>1677</v>
      </c>
      <c r="D104" s="1">
        <v>69528</v>
      </c>
      <c r="E104" s="1">
        <v>1</v>
      </c>
      <c r="F104" s="1">
        <v>199</v>
      </c>
      <c r="G104" s="2"/>
    </row>
    <row r="105" spans="1:7">
      <c r="A105" s="1">
        <v>2131</v>
      </c>
      <c r="B105" s="2">
        <v>38743</v>
      </c>
      <c r="C105" s="3">
        <v>1677</v>
      </c>
      <c r="D105" s="1">
        <v>69528</v>
      </c>
      <c r="E105" s="1">
        <v>1</v>
      </c>
      <c r="F105" s="1">
        <v>199</v>
      </c>
      <c r="G105" s="2"/>
    </row>
    <row r="106" spans="1:7">
      <c r="A106" s="1">
        <v>2132</v>
      </c>
      <c r="B106" s="2">
        <v>38743</v>
      </c>
      <c r="C106" s="3">
        <v>1686</v>
      </c>
      <c r="D106" s="1">
        <v>61988</v>
      </c>
      <c r="E106" s="1">
        <v>1</v>
      </c>
      <c r="F106" s="1">
        <v>269</v>
      </c>
      <c r="G106" s="2"/>
    </row>
    <row r="107" spans="1:7">
      <c r="A107" s="1">
        <v>2148</v>
      </c>
      <c r="B107" s="2">
        <v>38743</v>
      </c>
      <c r="C107" s="3">
        <v>2030</v>
      </c>
      <c r="D107" s="1">
        <v>59730</v>
      </c>
      <c r="E107" s="1">
        <v>1</v>
      </c>
      <c r="F107" s="1">
        <v>99</v>
      </c>
      <c r="G107" s="2"/>
    </row>
    <row r="108" spans="1:7">
      <c r="A108" s="1">
        <v>2148</v>
      </c>
      <c r="B108" s="2">
        <v>38743</v>
      </c>
      <c r="C108" s="3">
        <v>2030</v>
      </c>
      <c r="D108" s="1">
        <v>65693</v>
      </c>
      <c r="E108" s="1">
        <v>1</v>
      </c>
      <c r="F108" s="1">
        <v>2990</v>
      </c>
      <c r="G108" s="2"/>
    </row>
    <row r="109" spans="1:7">
      <c r="A109" s="1">
        <v>2179</v>
      </c>
      <c r="B109" s="2">
        <v>38743</v>
      </c>
      <c r="C109" s="3">
        <v>284</v>
      </c>
      <c r="D109" s="1">
        <v>68316</v>
      </c>
      <c r="E109" s="1">
        <v>1</v>
      </c>
      <c r="F109" s="1">
        <v>1299</v>
      </c>
      <c r="G109" s="2"/>
    </row>
    <row r="110" spans="1:7">
      <c r="A110" s="1">
        <v>2227</v>
      </c>
      <c r="B110" s="2">
        <v>38744</v>
      </c>
      <c r="C110" s="3">
        <v>1672</v>
      </c>
      <c r="D110" s="1">
        <v>2766</v>
      </c>
      <c r="E110" s="1">
        <v>1</v>
      </c>
      <c r="F110" s="1">
        <v>125</v>
      </c>
      <c r="G110" s="2"/>
    </row>
    <row r="111" spans="1:7">
      <c r="A111" s="1">
        <v>2281</v>
      </c>
      <c r="B111" s="2">
        <v>38744</v>
      </c>
      <c r="C111" s="3">
        <v>332</v>
      </c>
      <c r="D111" s="1">
        <v>62584</v>
      </c>
      <c r="E111" s="1">
        <v>1</v>
      </c>
      <c r="F111" s="1">
        <v>1700</v>
      </c>
      <c r="G111" s="2"/>
    </row>
    <row r="112" spans="1:7">
      <c r="A112" s="1">
        <v>2433</v>
      </c>
      <c r="B112" s="2">
        <v>38746</v>
      </c>
      <c r="C112" s="3">
        <v>2220</v>
      </c>
      <c r="D112" s="1">
        <v>69334</v>
      </c>
      <c r="E112" s="1">
        <v>1</v>
      </c>
      <c r="F112" s="1">
        <v>19209</v>
      </c>
      <c r="G112" s="2"/>
    </row>
    <row r="113" spans="1:7">
      <c r="A113" s="1">
        <v>2436</v>
      </c>
      <c r="B113" s="2">
        <v>38746</v>
      </c>
      <c r="C113" s="3">
        <v>2224</v>
      </c>
      <c r="D113" s="1">
        <v>58224</v>
      </c>
      <c r="E113" s="1">
        <v>1</v>
      </c>
      <c r="F113" s="1">
        <v>315</v>
      </c>
      <c r="G113" s="2"/>
    </row>
    <row r="114" spans="1:7">
      <c r="A114" s="1">
        <v>2460</v>
      </c>
      <c r="B114" s="2">
        <v>38747</v>
      </c>
      <c r="C114" s="3">
        <v>1096</v>
      </c>
      <c r="D114" s="1">
        <v>41369</v>
      </c>
      <c r="E114" s="1">
        <v>1</v>
      </c>
      <c r="F114" s="1">
        <v>149</v>
      </c>
      <c r="G114" s="2"/>
    </row>
    <row r="115" spans="1:7">
      <c r="A115" s="1">
        <v>2460</v>
      </c>
      <c r="B115" s="2">
        <v>38747</v>
      </c>
      <c r="C115" s="3">
        <v>1096</v>
      </c>
      <c r="D115" s="1">
        <v>49749</v>
      </c>
      <c r="E115" s="1">
        <v>1</v>
      </c>
      <c r="F115" s="1">
        <v>2</v>
      </c>
      <c r="G115" s="2"/>
    </row>
    <row r="116" spans="1:7">
      <c r="A116" s="1">
        <v>2487</v>
      </c>
      <c r="B116" s="2">
        <v>38747</v>
      </c>
      <c r="C116" s="3">
        <v>2239</v>
      </c>
      <c r="D116" s="1">
        <v>67943</v>
      </c>
      <c r="E116" s="1">
        <v>1</v>
      </c>
      <c r="F116" s="1">
        <v>268</v>
      </c>
      <c r="G116" s="2"/>
    </row>
    <row r="117" spans="1:7">
      <c r="A117" s="1">
        <v>2487</v>
      </c>
      <c r="B117" s="2">
        <v>38747</v>
      </c>
      <c r="C117" s="3">
        <v>2239</v>
      </c>
      <c r="D117" s="1">
        <v>64840</v>
      </c>
      <c r="E117" s="1">
        <v>1</v>
      </c>
      <c r="F117" s="1">
        <v>1280</v>
      </c>
      <c r="G117" s="2"/>
    </row>
    <row r="118" spans="1:7">
      <c r="A118" s="1">
        <v>2517</v>
      </c>
      <c r="B118" s="2">
        <v>38747</v>
      </c>
      <c r="C118" s="3">
        <v>284</v>
      </c>
      <c r="D118" s="1">
        <v>68360</v>
      </c>
      <c r="E118" s="1">
        <v>1</v>
      </c>
      <c r="F118" s="1">
        <v>299</v>
      </c>
      <c r="G118" s="2"/>
    </row>
    <row r="119" spans="1:7">
      <c r="A119" s="1">
        <v>2517</v>
      </c>
      <c r="B119" s="2">
        <v>38747</v>
      </c>
      <c r="C119" s="3">
        <v>284</v>
      </c>
      <c r="D119" s="1">
        <v>2834</v>
      </c>
      <c r="E119" s="1">
        <v>1</v>
      </c>
      <c r="F119" s="1">
        <v>129</v>
      </c>
      <c r="G119" s="2"/>
    </row>
    <row r="120" spans="1:7">
      <c r="A120" s="1">
        <v>2567</v>
      </c>
      <c r="B120" s="2">
        <v>38748</v>
      </c>
      <c r="C120" s="3">
        <v>2220</v>
      </c>
      <c r="D120" s="1">
        <v>2761</v>
      </c>
      <c r="E120" s="1">
        <v>2</v>
      </c>
      <c r="F120" s="1">
        <v>82</v>
      </c>
      <c r="G120" s="2"/>
    </row>
    <row r="121" spans="1:7">
      <c r="A121" s="1">
        <v>2599</v>
      </c>
      <c r="B121" s="2">
        <v>38748</v>
      </c>
      <c r="C121" s="3">
        <v>332</v>
      </c>
      <c r="D121" s="1">
        <v>69542</v>
      </c>
      <c r="E121" s="1">
        <v>7</v>
      </c>
      <c r="F121" s="1">
        <v>0</v>
      </c>
      <c r="G121" s="2"/>
    </row>
    <row r="122" spans="1:7">
      <c r="A122" s="1">
        <v>2599</v>
      </c>
      <c r="B122" s="2">
        <v>38748</v>
      </c>
      <c r="C122" s="3">
        <v>332</v>
      </c>
      <c r="D122" s="1">
        <v>69542</v>
      </c>
      <c r="E122" s="1">
        <v>1</v>
      </c>
      <c r="F122" s="1">
        <v>0</v>
      </c>
      <c r="G122" s="2"/>
    </row>
    <row r="123" spans="1:7">
      <c r="A123" s="1">
        <v>2622</v>
      </c>
      <c r="B123" s="2">
        <v>38748</v>
      </c>
      <c r="C123" s="3">
        <v>977</v>
      </c>
      <c r="D123" s="1">
        <v>67515</v>
      </c>
      <c r="E123" s="1">
        <v>3</v>
      </c>
      <c r="F123" s="1">
        <v>237</v>
      </c>
      <c r="G123" s="2"/>
    </row>
    <row r="124" spans="1:7">
      <c r="A124" s="1">
        <v>2721</v>
      </c>
      <c r="B124" s="2">
        <v>38750</v>
      </c>
      <c r="C124" s="3">
        <v>1246</v>
      </c>
      <c r="D124" s="1">
        <v>26471</v>
      </c>
      <c r="E124" s="1">
        <v>1</v>
      </c>
      <c r="F124" s="1">
        <v>400</v>
      </c>
      <c r="G124" s="2"/>
    </row>
    <row r="125" spans="1:7">
      <c r="A125" s="1">
        <v>2725</v>
      </c>
      <c r="B125" s="2">
        <v>38750</v>
      </c>
      <c r="C125" s="3">
        <v>139</v>
      </c>
      <c r="D125" s="1">
        <v>55436</v>
      </c>
      <c r="E125" s="1">
        <v>1</v>
      </c>
      <c r="F125" s="1">
        <v>37</v>
      </c>
      <c r="G125" s="2"/>
    </row>
    <row r="126" spans="1:7">
      <c r="A126" s="1">
        <v>2861</v>
      </c>
      <c r="B126" s="2">
        <v>38751</v>
      </c>
      <c r="C126" s="3">
        <v>542</v>
      </c>
      <c r="D126" s="1">
        <v>66205</v>
      </c>
      <c r="E126" s="1">
        <v>1</v>
      </c>
      <c r="F126" s="1">
        <v>115</v>
      </c>
      <c r="G126" s="2"/>
    </row>
    <row r="127" spans="1:7">
      <c r="A127" s="1">
        <v>2871</v>
      </c>
      <c r="B127" s="2">
        <v>38752</v>
      </c>
      <c r="C127" s="3">
        <v>1121</v>
      </c>
      <c r="D127" s="1">
        <v>57303</v>
      </c>
      <c r="E127" s="1">
        <v>1</v>
      </c>
      <c r="F127" s="1">
        <v>649</v>
      </c>
      <c r="G127" s="2"/>
    </row>
    <row r="128" spans="1:7">
      <c r="A128" s="1">
        <v>2920</v>
      </c>
      <c r="B128" s="2">
        <v>38752</v>
      </c>
      <c r="C128" s="3">
        <v>2501</v>
      </c>
      <c r="D128" s="1">
        <v>69947</v>
      </c>
      <c r="E128" s="1">
        <v>1</v>
      </c>
      <c r="F128" s="1">
        <v>4688</v>
      </c>
      <c r="G128" s="2"/>
    </row>
    <row r="129" spans="1:7">
      <c r="A129" s="1">
        <v>2920</v>
      </c>
      <c r="B129" s="2">
        <v>38752</v>
      </c>
      <c r="C129" s="3">
        <v>2501</v>
      </c>
      <c r="D129" s="1">
        <v>68425</v>
      </c>
      <c r="E129" s="1">
        <v>1</v>
      </c>
      <c r="F129" s="1">
        <v>129</v>
      </c>
      <c r="G129" s="2"/>
    </row>
    <row r="130" spans="1:7">
      <c r="A130" s="1">
        <v>2920</v>
      </c>
      <c r="B130" s="2">
        <v>38752</v>
      </c>
      <c r="C130" s="3">
        <v>2501</v>
      </c>
      <c r="D130" s="1">
        <v>64217</v>
      </c>
      <c r="E130" s="1">
        <v>1</v>
      </c>
      <c r="F130" s="1">
        <v>399</v>
      </c>
      <c r="G130" s="2"/>
    </row>
    <row r="131" spans="1:7">
      <c r="A131" s="1">
        <v>3016</v>
      </c>
      <c r="B131" s="2">
        <v>38753</v>
      </c>
      <c r="C131" s="3">
        <v>284</v>
      </c>
      <c r="D131" s="1">
        <v>69386</v>
      </c>
      <c r="E131" s="1">
        <v>1</v>
      </c>
      <c r="F131" s="1">
        <v>1990</v>
      </c>
      <c r="G131" s="2"/>
    </row>
    <row r="132" spans="1:7">
      <c r="A132" s="1">
        <v>3024</v>
      </c>
      <c r="B132" s="2">
        <v>38753</v>
      </c>
      <c r="C132" s="3">
        <v>539</v>
      </c>
      <c r="D132" s="1">
        <v>66040</v>
      </c>
      <c r="E132" s="1">
        <v>1</v>
      </c>
      <c r="F132" s="1">
        <v>1988</v>
      </c>
      <c r="G132" s="2"/>
    </row>
    <row r="133" spans="1:7">
      <c r="A133" s="1">
        <v>3041</v>
      </c>
      <c r="B133" s="2">
        <v>38754</v>
      </c>
      <c r="C133" s="3">
        <v>1246</v>
      </c>
      <c r="D133" s="1">
        <v>17630</v>
      </c>
      <c r="E133" s="1">
        <v>1</v>
      </c>
      <c r="F133" s="1">
        <v>1050</v>
      </c>
      <c r="G133" s="2"/>
    </row>
    <row r="134" spans="1:7">
      <c r="A134" s="1">
        <v>3044</v>
      </c>
      <c r="B134" s="2">
        <v>38754</v>
      </c>
      <c r="C134" s="3">
        <v>1276</v>
      </c>
      <c r="D134" s="1">
        <v>69968</v>
      </c>
      <c r="E134" s="1">
        <v>2</v>
      </c>
      <c r="F134" s="1">
        <v>5760</v>
      </c>
      <c r="G134" s="2"/>
    </row>
    <row r="135" spans="1:7">
      <c r="A135" s="1">
        <v>3321</v>
      </c>
      <c r="B135" s="2">
        <v>38757</v>
      </c>
      <c r="C135" s="3">
        <v>1982</v>
      </c>
      <c r="D135" s="1">
        <v>67833</v>
      </c>
      <c r="E135" s="1">
        <v>1</v>
      </c>
      <c r="F135" s="1">
        <v>1499</v>
      </c>
      <c r="G135" s="2"/>
    </row>
    <row r="136" spans="1:7">
      <c r="A136" s="1">
        <v>3321</v>
      </c>
      <c r="B136" s="2">
        <v>38757</v>
      </c>
      <c r="C136" s="3">
        <v>1982</v>
      </c>
      <c r="D136" s="1">
        <v>54462</v>
      </c>
      <c r="E136" s="1">
        <v>1</v>
      </c>
      <c r="F136" s="1">
        <v>278</v>
      </c>
      <c r="G136" s="2"/>
    </row>
    <row r="137" spans="1:7">
      <c r="A137" s="1">
        <v>3321</v>
      </c>
      <c r="B137" s="2">
        <v>38757</v>
      </c>
      <c r="C137" s="3">
        <v>1982</v>
      </c>
      <c r="D137" s="1">
        <v>67754</v>
      </c>
      <c r="E137" s="1">
        <v>1</v>
      </c>
      <c r="F137" s="1">
        <v>7988</v>
      </c>
      <c r="G137" s="2"/>
    </row>
    <row r="138" spans="1:7">
      <c r="A138" s="1">
        <v>3344</v>
      </c>
      <c r="B138" s="2">
        <v>38757</v>
      </c>
      <c r="C138" s="3">
        <v>2704</v>
      </c>
      <c r="D138" s="1">
        <v>69265</v>
      </c>
      <c r="E138" s="1">
        <v>1</v>
      </c>
      <c r="F138" s="1">
        <v>400</v>
      </c>
      <c r="G138" s="2"/>
    </row>
    <row r="139" spans="1:7">
      <c r="A139" s="1">
        <v>3344</v>
      </c>
      <c r="B139" s="2">
        <v>38757</v>
      </c>
      <c r="C139" s="3">
        <v>2704</v>
      </c>
      <c r="D139" s="1">
        <v>63042</v>
      </c>
      <c r="E139" s="1">
        <v>1</v>
      </c>
      <c r="F139" s="1">
        <v>0</v>
      </c>
      <c r="G139" s="2"/>
    </row>
    <row r="140" spans="1:7">
      <c r="A140" s="1">
        <v>3344</v>
      </c>
      <c r="B140" s="2">
        <v>38757</v>
      </c>
      <c r="C140" s="3">
        <v>2704</v>
      </c>
      <c r="D140" s="1">
        <v>67996</v>
      </c>
      <c r="E140" s="1">
        <v>1</v>
      </c>
      <c r="F140" s="1">
        <v>1990</v>
      </c>
      <c r="G140" s="2"/>
    </row>
    <row r="141" spans="1:7">
      <c r="A141" s="1">
        <v>3344</v>
      </c>
      <c r="B141" s="2">
        <v>38757</v>
      </c>
      <c r="C141" s="3">
        <v>2704</v>
      </c>
      <c r="D141" s="1">
        <v>16886</v>
      </c>
      <c r="E141" s="1">
        <v>1</v>
      </c>
      <c r="F141" s="1">
        <v>59</v>
      </c>
      <c r="G141" s="2"/>
    </row>
    <row r="142" spans="1:7">
      <c r="A142" s="1">
        <v>3354</v>
      </c>
      <c r="B142" s="2">
        <v>38757</v>
      </c>
      <c r="C142" s="3">
        <v>449</v>
      </c>
      <c r="D142" s="1">
        <v>61414</v>
      </c>
      <c r="E142" s="1">
        <v>1</v>
      </c>
      <c r="F142" s="1">
        <v>1888</v>
      </c>
      <c r="G142" s="2"/>
    </row>
    <row r="143" spans="1:7">
      <c r="A143" s="1">
        <v>3354</v>
      </c>
      <c r="B143" s="2">
        <v>38757</v>
      </c>
      <c r="C143" s="3">
        <v>449</v>
      </c>
      <c r="D143" s="1">
        <v>69957</v>
      </c>
      <c r="E143" s="1">
        <v>1</v>
      </c>
      <c r="F143" s="1">
        <v>649</v>
      </c>
      <c r="G143" s="2"/>
    </row>
    <row r="144" spans="1:7">
      <c r="A144" s="1">
        <v>3372</v>
      </c>
      <c r="B144" s="2">
        <v>38758</v>
      </c>
      <c r="C144" s="3">
        <v>1121</v>
      </c>
      <c r="D144" s="1">
        <v>17357</v>
      </c>
      <c r="E144" s="1">
        <v>1</v>
      </c>
      <c r="F144" s="1">
        <v>880</v>
      </c>
      <c r="G144" s="2"/>
    </row>
    <row r="145" spans="1:7">
      <c r="A145" s="1">
        <v>3372</v>
      </c>
      <c r="B145" s="2">
        <v>38758</v>
      </c>
      <c r="C145" s="3">
        <v>1121</v>
      </c>
      <c r="D145" s="1">
        <v>16959</v>
      </c>
      <c r="E145" s="1">
        <v>1</v>
      </c>
      <c r="F145" s="1">
        <v>980</v>
      </c>
      <c r="G145" s="2"/>
    </row>
    <row r="146" spans="1:7">
      <c r="A146" s="1">
        <v>3415</v>
      </c>
      <c r="B146" s="2">
        <v>38758</v>
      </c>
      <c r="C146" s="3">
        <v>2747</v>
      </c>
      <c r="D146" s="1">
        <v>67886</v>
      </c>
      <c r="E146" s="1">
        <v>1</v>
      </c>
      <c r="F146" s="1">
        <v>99</v>
      </c>
      <c r="G146" s="2"/>
    </row>
    <row r="147" spans="1:7">
      <c r="A147" s="1">
        <v>3423</v>
      </c>
      <c r="B147" s="2">
        <v>38758</v>
      </c>
      <c r="C147" s="3">
        <v>284</v>
      </c>
      <c r="D147" s="1">
        <v>37420</v>
      </c>
      <c r="E147" s="1">
        <v>1</v>
      </c>
      <c r="F147" s="1">
        <v>269</v>
      </c>
      <c r="G147" s="2"/>
    </row>
    <row r="148" spans="1:7">
      <c r="A148" s="1">
        <v>3487</v>
      </c>
      <c r="B148" s="2">
        <v>38759</v>
      </c>
      <c r="C148" s="3">
        <v>2778</v>
      </c>
      <c r="D148" s="1">
        <v>69833</v>
      </c>
      <c r="E148" s="1">
        <v>1</v>
      </c>
      <c r="F148" s="1">
        <v>399</v>
      </c>
      <c r="G148" s="2"/>
    </row>
    <row r="149" spans="1:7">
      <c r="A149" s="1">
        <v>3508</v>
      </c>
      <c r="B149" s="2">
        <v>38759</v>
      </c>
      <c r="C149" s="3">
        <v>637</v>
      </c>
      <c r="D149" s="1">
        <v>66939</v>
      </c>
      <c r="E149" s="1">
        <v>1</v>
      </c>
      <c r="F149" s="1">
        <v>249</v>
      </c>
      <c r="G149" s="2"/>
    </row>
    <row r="150" spans="1:7">
      <c r="A150" s="1">
        <v>3575</v>
      </c>
      <c r="B150" s="2">
        <v>38760</v>
      </c>
      <c r="C150" s="3">
        <v>2800</v>
      </c>
      <c r="D150" s="1">
        <v>40513</v>
      </c>
      <c r="E150" s="1">
        <v>1</v>
      </c>
      <c r="F150" s="1">
        <v>480</v>
      </c>
      <c r="G150" s="2"/>
    </row>
    <row r="151" spans="1:7">
      <c r="A151" s="1">
        <v>3585</v>
      </c>
      <c r="B151" s="2">
        <v>38760</v>
      </c>
      <c r="C151" s="3">
        <v>2814</v>
      </c>
      <c r="D151" s="1">
        <v>67653</v>
      </c>
      <c r="E151" s="1">
        <v>1</v>
      </c>
      <c r="F151" s="1">
        <v>1999</v>
      </c>
      <c r="G151" s="2"/>
    </row>
    <row r="152" spans="1:7">
      <c r="A152" s="1">
        <v>3604</v>
      </c>
      <c r="B152" s="2">
        <v>38760</v>
      </c>
      <c r="C152" s="3">
        <v>742</v>
      </c>
      <c r="D152" s="1">
        <v>51399</v>
      </c>
      <c r="E152" s="1">
        <v>1</v>
      </c>
      <c r="F152" s="1">
        <v>765</v>
      </c>
      <c r="G152" s="2"/>
    </row>
    <row r="153" spans="1:7">
      <c r="A153" s="1">
        <v>3618</v>
      </c>
      <c r="B153" s="2">
        <v>38761</v>
      </c>
      <c r="C153" s="3">
        <v>1246</v>
      </c>
      <c r="D153" s="1">
        <v>68375</v>
      </c>
      <c r="E153" s="1">
        <v>1</v>
      </c>
      <c r="F153" s="1">
        <v>599</v>
      </c>
      <c r="G153" s="2"/>
    </row>
    <row r="154" spans="1:7">
      <c r="A154" s="1">
        <v>3618</v>
      </c>
      <c r="B154" s="2">
        <v>38761</v>
      </c>
      <c r="C154" s="3">
        <v>1246</v>
      </c>
      <c r="D154" s="1">
        <v>68375</v>
      </c>
      <c r="E154" s="1">
        <v>1</v>
      </c>
      <c r="F154" s="1">
        <v>599</v>
      </c>
      <c r="G154" s="2"/>
    </row>
    <row r="155" spans="1:7">
      <c r="A155" s="1">
        <v>3660</v>
      </c>
      <c r="B155" s="2">
        <v>38761</v>
      </c>
      <c r="C155" s="3">
        <v>2843</v>
      </c>
      <c r="D155" s="1">
        <v>16681</v>
      </c>
      <c r="E155" s="1">
        <v>1</v>
      </c>
      <c r="F155" s="1">
        <v>55</v>
      </c>
      <c r="G155" s="2"/>
    </row>
    <row r="156" spans="1:7">
      <c r="A156" s="1">
        <v>3676</v>
      </c>
      <c r="B156" s="2">
        <v>38761</v>
      </c>
      <c r="C156" s="3">
        <v>87</v>
      </c>
      <c r="D156" s="1">
        <v>17610</v>
      </c>
      <c r="E156" s="1">
        <v>1</v>
      </c>
      <c r="F156" s="1">
        <v>615</v>
      </c>
      <c r="G156" s="2"/>
    </row>
    <row r="157" spans="1:7">
      <c r="A157" s="1">
        <v>3755</v>
      </c>
      <c r="B157" s="2">
        <v>38763</v>
      </c>
      <c r="C157" s="3">
        <v>1679</v>
      </c>
      <c r="D157" s="1">
        <v>58002</v>
      </c>
      <c r="E157" s="1">
        <v>1</v>
      </c>
      <c r="F157" s="1">
        <v>730</v>
      </c>
      <c r="G157" s="2"/>
    </row>
    <row r="158" spans="1:7">
      <c r="A158" s="1">
        <v>3879</v>
      </c>
      <c r="B158" s="2">
        <v>38764</v>
      </c>
      <c r="C158" s="3">
        <v>449</v>
      </c>
      <c r="D158" s="1">
        <v>67824</v>
      </c>
      <c r="E158" s="1">
        <v>1</v>
      </c>
      <c r="F158" s="1">
        <v>37600</v>
      </c>
      <c r="G158" s="2"/>
    </row>
    <row r="159" spans="1:7">
      <c r="A159" s="1">
        <v>3879</v>
      </c>
      <c r="B159" s="2">
        <v>38764</v>
      </c>
      <c r="C159" s="3">
        <v>449</v>
      </c>
      <c r="D159" s="1">
        <v>67824</v>
      </c>
      <c r="E159" s="1">
        <v>1</v>
      </c>
      <c r="F159" s="1">
        <v>37605</v>
      </c>
      <c r="G159" s="2"/>
    </row>
    <row r="160" spans="1:7">
      <c r="A160" s="1">
        <v>3879</v>
      </c>
      <c r="B160" s="2">
        <v>38764</v>
      </c>
      <c r="C160" s="3">
        <v>449</v>
      </c>
      <c r="D160" s="1">
        <v>57303</v>
      </c>
      <c r="E160" s="1">
        <v>1</v>
      </c>
      <c r="F160" s="1">
        <v>649</v>
      </c>
      <c r="G160" s="2"/>
    </row>
    <row r="161" spans="1:7">
      <c r="A161" s="1">
        <v>3894</v>
      </c>
      <c r="B161" s="2">
        <v>38765</v>
      </c>
      <c r="C161" s="3">
        <v>1096</v>
      </c>
      <c r="D161" s="1">
        <v>49749</v>
      </c>
      <c r="E161" s="1">
        <v>1</v>
      </c>
      <c r="F161" s="1">
        <v>2</v>
      </c>
      <c r="G161" s="2"/>
    </row>
    <row r="162" spans="1:7">
      <c r="A162" s="1">
        <v>3923</v>
      </c>
      <c r="B162" s="2">
        <v>38765</v>
      </c>
      <c r="C162" s="3">
        <v>2704</v>
      </c>
      <c r="D162" s="1">
        <v>39949</v>
      </c>
      <c r="E162" s="1">
        <v>2</v>
      </c>
      <c r="F162" s="1">
        <v>1260</v>
      </c>
      <c r="G162" s="2"/>
    </row>
    <row r="163" spans="1:7">
      <c r="A163" s="1">
        <v>3923</v>
      </c>
      <c r="B163" s="2">
        <v>38765</v>
      </c>
      <c r="C163" s="3">
        <v>2704</v>
      </c>
      <c r="D163" s="1">
        <v>39948</v>
      </c>
      <c r="E163" s="1">
        <v>2</v>
      </c>
      <c r="F163" s="1">
        <v>790</v>
      </c>
      <c r="G163" s="2"/>
    </row>
    <row r="164" spans="1:7">
      <c r="A164" s="1">
        <v>3925</v>
      </c>
      <c r="B164" s="2">
        <v>38765</v>
      </c>
      <c r="C164" s="3">
        <v>284</v>
      </c>
      <c r="D164" s="1">
        <v>66813</v>
      </c>
      <c r="E164" s="1">
        <v>1</v>
      </c>
      <c r="F164" s="1">
        <v>119</v>
      </c>
      <c r="G164" s="2"/>
    </row>
    <row r="165" spans="1:7">
      <c r="A165" s="1">
        <v>3977</v>
      </c>
      <c r="B165" s="2">
        <v>38766</v>
      </c>
      <c r="C165" s="3">
        <v>1500</v>
      </c>
      <c r="D165" s="1">
        <v>69542</v>
      </c>
      <c r="E165" s="1">
        <v>1</v>
      </c>
      <c r="F165" s="1">
        <v>0</v>
      </c>
      <c r="G165" s="2"/>
    </row>
    <row r="166" spans="1:7">
      <c r="A166" s="1">
        <v>4005</v>
      </c>
      <c r="B166" s="2">
        <v>38766</v>
      </c>
      <c r="C166" s="3">
        <v>284</v>
      </c>
      <c r="D166" s="1">
        <v>2762</v>
      </c>
      <c r="E166" s="1">
        <v>1</v>
      </c>
      <c r="F166" s="1">
        <v>50</v>
      </c>
      <c r="G166" s="2"/>
    </row>
    <row r="167" spans="1:7">
      <c r="A167" s="1">
        <v>4007</v>
      </c>
      <c r="B167" s="2">
        <v>38766</v>
      </c>
      <c r="C167" s="3">
        <v>2956</v>
      </c>
      <c r="D167" s="1">
        <v>67996</v>
      </c>
      <c r="E167" s="1">
        <v>1</v>
      </c>
      <c r="F167" s="1">
        <v>1990</v>
      </c>
      <c r="G167" s="2"/>
    </row>
    <row r="168" spans="1:7">
      <c r="A168" s="1">
        <v>4007</v>
      </c>
      <c r="B168" s="2">
        <v>38766</v>
      </c>
      <c r="C168" s="3">
        <v>2956</v>
      </c>
      <c r="D168" s="1">
        <v>67996</v>
      </c>
      <c r="E168" s="1">
        <v>1</v>
      </c>
      <c r="F168" s="1">
        <v>1990</v>
      </c>
      <c r="G168" s="2"/>
    </row>
    <row r="169" spans="1:7">
      <c r="A169" s="1">
        <v>4007</v>
      </c>
      <c r="B169" s="2">
        <v>38766</v>
      </c>
      <c r="C169" s="3">
        <v>2956</v>
      </c>
      <c r="D169" s="1">
        <v>67996</v>
      </c>
      <c r="E169" s="1">
        <v>1</v>
      </c>
      <c r="F169" s="1">
        <v>1990</v>
      </c>
      <c r="G169" s="2"/>
    </row>
    <row r="170" spans="1:7">
      <c r="A170" s="1">
        <v>4007</v>
      </c>
      <c r="B170" s="2">
        <v>38766</v>
      </c>
      <c r="C170" s="3">
        <v>2956</v>
      </c>
      <c r="D170" s="1">
        <v>67996</v>
      </c>
      <c r="E170" s="1">
        <v>1</v>
      </c>
      <c r="F170" s="1">
        <v>1990</v>
      </c>
      <c r="G170" s="2"/>
    </row>
    <row r="171" spans="1:7">
      <c r="A171" s="1">
        <v>4007</v>
      </c>
      <c r="B171" s="2">
        <v>38766</v>
      </c>
      <c r="C171" s="3">
        <v>2956</v>
      </c>
      <c r="D171" s="1">
        <v>67996</v>
      </c>
      <c r="E171" s="1">
        <v>1</v>
      </c>
      <c r="F171" s="1">
        <v>1990</v>
      </c>
      <c r="G171" s="2"/>
    </row>
    <row r="172" spans="1:7">
      <c r="A172" s="1">
        <v>4150</v>
      </c>
      <c r="B172" s="2">
        <v>38768</v>
      </c>
      <c r="C172" s="3">
        <v>1479</v>
      </c>
      <c r="D172" s="1">
        <v>66205</v>
      </c>
      <c r="E172" s="1">
        <v>1</v>
      </c>
      <c r="F172" s="1">
        <v>115</v>
      </c>
      <c r="G172" s="2"/>
    </row>
    <row r="173" spans="1:7">
      <c r="A173" s="1">
        <v>4150</v>
      </c>
      <c r="B173" s="2">
        <v>38768</v>
      </c>
      <c r="C173" s="3">
        <v>1479</v>
      </c>
      <c r="D173" s="1">
        <v>63687</v>
      </c>
      <c r="E173" s="1">
        <v>1</v>
      </c>
      <c r="F173" s="1">
        <v>109</v>
      </c>
      <c r="G173" s="2"/>
    </row>
    <row r="174" spans="1:7">
      <c r="A174" s="1">
        <v>4176</v>
      </c>
      <c r="B174" s="2">
        <v>38768</v>
      </c>
      <c r="C174" s="3">
        <v>287</v>
      </c>
      <c r="D174" s="1">
        <v>40513</v>
      </c>
      <c r="E174" s="1">
        <v>1</v>
      </c>
      <c r="F174" s="1">
        <v>480</v>
      </c>
      <c r="G174" s="2"/>
    </row>
    <row r="175" spans="1:7">
      <c r="A175" s="1">
        <v>4254</v>
      </c>
      <c r="B175" s="2">
        <v>38769</v>
      </c>
      <c r="C175" s="3">
        <v>3059</v>
      </c>
      <c r="D175" s="1">
        <v>54816</v>
      </c>
      <c r="E175" s="1">
        <v>1</v>
      </c>
      <c r="F175" s="1">
        <v>99</v>
      </c>
      <c r="G175" s="2"/>
    </row>
    <row r="176" spans="1:7">
      <c r="A176" s="1">
        <v>4307</v>
      </c>
      <c r="B176" s="2">
        <v>38770</v>
      </c>
      <c r="C176" s="3">
        <v>2800</v>
      </c>
      <c r="D176" s="1">
        <v>64783</v>
      </c>
      <c r="E176" s="1">
        <v>1</v>
      </c>
      <c r="F176" s="1">
        <v>169</v>
      </c>
      <c r="G176" s="2"/>
    </row>
    <row r="177" spans="1:7">
      <c r="A177" s="1">
        <v>4344</v>
      </c>
      <c r="B177" s="2">
        <v>38771</v>
      </c>
      <c r="C177" s="3">
        <v>1121</v>
      </c>
      <c r="D177" s="1">
        <v>58086</v>
      </c>
      <c r="E177" s="1">
        <v>1</v>
      </c>
      <c r="F177" s="1">
        <v>199</v>
      </c>
      <c r="G177" s="2"/>
    </row>
    <row r="178" spans="1:7">
      <c r="A178" s="1">
        <v>4344</v>
      </c>
      <c r="B178" s="2">
        <v>38771</v>
      </c>
      <c r="C178" s="3">
        <v>1121</v>
      </c>
      <c r="D178" s="1">
        <v>61151</v>
      </c>
      <c r="E178" s="1">
        <v>1</v>
      </c>
      <c r="F178" s="1">
        <v>209</v>
      </c>
      <c r="G178" s="2"/>
    </row>
    <row r="179" spans="1:7">
      <c r="A179" s="1">
        <v>4371</v>
      </c>
      <c r="B179" s="2">
        <v>38771</v>
      </c>
      <c r="C179" s="3">
        <v>1982</v>
      </c>
      <c r="D179" s="1">
        <v>70293</v>
      </c>
      <c r="E179" s="1">
        <v>1</v>
      </c>
      <c r="F179" s="1">
        <v>1499</v>
      </c>
      <c r="G179" s="2"/>
    </row>
    <row r="180" spans="1:7">
      <c r="A180" s="1">
        <v>4371</v>
      </c>
      <c r="B180" s="2">
        <v>38771</v>
      </c>
      <c r="C180" s="3">
        <v>1982</v>
      </c>
      <c r="D180" s="1">
        <v>67754</v>
      </c>
      <c r="E180" s="1">
        <v>1</v>
      </c>
      <c r="F180" s="1">
        <v>7998</v>
      </c>
      <c r="G180" s="2"/>
    </row>
    <row r="181" spans="1:7">
      <c r="A181" s="1">
        <v>4480</v>
      </c>
      <c r="B181" s="2">
        <v>38772</v>
      </c>
      <c r="C181" s="3">
        <v>62</v>
      </c>
      <c r="D181" s="1">
        <v>67886</v>
      </c>
      <c r="E181" s="1">
        <v>1</v>
      </c>
      <c r="F181" s="1">
        <v>99</v>
      </c>
      <c r="G181" s="2"/>
    </row>
    <row r="182" spans="1:7">
      <c r="A182" s="1">
        <v>4534</v>
      </c>
      <c r="B182" s="2">
        <v>38773</v>
      </c>
      <c r="C182" s="3">
        <v>2995</v>
      </c>
      <c r="D182" s="1">
        <v>70081</v>
      </c>
      <c r="E182" s="1">
        <v>1</v>
      </c>
      <c r="F182" s="1">
        <v>3490</v>
      </c>
      <c r="G182" s="2"/>
    </row>
    <row r="183" spans="1:7">
      <c r="A183" s="1">
        <v>4539</v>
      </c>
      <c r="B183" s="2">
        <v>38773</v>
      </c>
      <c r="C183" s="3">
        <v>3133</v>
      </c>
      <c r="D183" s="1">
        <v>68291</v>
      </c>
      <c r="E183" s="1">
        <v>1</v>
      </c>
      <c r="F183" s="1">
        <v>12630</v>
      </c>
      <c r="G183" s="2"/>
    </row>
    <row r="184" spans="1:7">
      <c r="A184" s="1">
        <v>4631</v>
      </c>
      <c r="B184" s="2">
        <v>38774</v>
      </c>
      <c r="C184" s="3">
        <v>332</v>
      </c>
      <c r="D184" s="1">
        <v>69542</v>
      </c>
      <c r="E184" s="1">
        <v>4</v>
      </c>
      <c r="F184" s="1">
        <v>0</v>
      </c>
      <c r="G184" s="2"/>
    </row>
    <row r="185" spans="1:7">
      <c r="A185" s="1">
        <v>4673</v>
      </c>
      <c r="B185" s="2">
        <v>38775</v>
      </c>
      <c r="C185" s="3">
        <v>2393</v>
      </c>
      <c r="D185" s="1">
        <v>63440</v>
      </c>
      <c r="E185" s="1">
        <v>1</v>
      </c>
      <c r="F185" s="1">
        <v>179</v>
      </c>
      <c r="G185" s="2"/>
    </row>
    <row r="186" spans="1:7">
      <c r="A186" s="1">
        <v>4692</v>
      </c>
      <c r="B186" s="2">
        <v>38775</v>
      </c>
      <c r="C186" s="3">
        <v>332</v>
      </c>
      <c r="D186" s="1">
        <v>69542</v>
      </c>
      <c r="E186" s="1">
        <v>1</v>
      </c>
      <c r="F186" s="1">
        <v>0</v>
      </c>
      <c r="G186" s="2"/>
    </row>
    <row r="187" spans="1:7">
      <c r="A187" s="1">
        <v>4712</v>
      </c>
      <c r="B187" s="2">
        <v>38776</v>
      </c>
      <c r="C187" s="3">
        <v>1096</v>
      </c>
      <c r="D187" s="1">
        <v>17560</v>
      </c>
      <c r="E187" s="1">
        <v>1</v>
      </c>
      <c r="F187" s="1">
        <v>620</v>
      </c>
      <c r="G187" s="2"/>
    </row>
    <row r="188" spans="1:7">
      <c r="A188" s="1">
        <v>4712</v>
      </c>
      <c r="B188" s="2">
        <v>38776</v>
      </c>
      <c r="C188" s="3">
        <v>1096</v>
      </c>
      <c r="D188" s="1">
        <v>17559</v>
      </c>
      <c r="E188" s="1">
        <v>1</v>
      </c>
      <c r="F188" s="1">
        <v>705</v>
      </c>
      <c r="G188" s="2"/>
    </row>
    <row r="189" spans="1:7">
      <c r="A189" s="1">
        <v>4748</v>
      </c>
      <c r="B189" s="2">
        <v>38776</v>
      </c>
      <c r="C189" s="3">
        <v>3212</v>
      </c>
      <c r="D189" s="1">
        <v>67483</v>
      </c>
      <c r="E189" s="1">
        <v>1</v>
      </c>
      <c r="F189" s="1">
        <v>9000</v>
      </c>
      <c r="G189" s="2"/>
    </row>
    <row r="190" spans="1:7">
      <c r="A190" s="1">
        <v>4748</v>
      </c>
      <c r="B190" s="2">
        <v>38776</v>
      </c>
      <c r="C190" s="3">
        <v>3212</v>
      </c>
      <c r="D190" s="1">
        <v>65153</v>
      </c>
      <c r="E190" s="1">
        <v>1</v>
      </c>
      <c r="F190" s="1">
        <v>1900</v>
      </c>
      <c r="G190" s="2"/>
    </row>
    <row r="191" spans="1:7">
      <c r="A191" s="1">
        <v>4776</v>
      </c>
      <c r="B191" s="2">
        <v>38777</v>
      </c>
      <c r="C191" s="3">
        <v>1117</v>
      </c>
      <c r="D191" s="1">
        <v>62123</v>
      </c>
      <c r="E191" s="1">
        <v>1</v>
      </c>
      <c r="F191" s="1">
        <v>289</v>
      </c>
      <c r="G191" s="2"/>
    </row>
    <row r="192" spans="1:7">
      <c r="A192" s="1">
        <v>4819</v>
      </c>
      <c r="B192" s="2">
        <v>38777</v>
      </c>
      <c r="C192" s="3">
        <v>3233</v>
      </c>
      <c r="D192" s="1">
        <v>59920</v>
      </c>
      <c r="E192" s="1">
        <v>1</v>
      </c>
      <c r="F192" s="1">
        <v>68</v>
      </c>
      <c r="G192" s="2"/>
    </row>
    <row r="193" spans="1:7">
      <c r="A193" s="1">
        <v>4819</v>
      </c>
      <c r="B193" s="2">
        <v>38777</v>
      </c>
      <c r="C193" s="3">
        <v>3233</v>
      </c>
      <c r="D193" s="1">
        <v>59920</v>
      </c>
      <c r="E193" s="1">
        <v>1</v>
      </c>
      <c r="F193" s="1">
        <v>68</v>
      </c>
      <c r="G193" s="2"/>
    </row>
    <row r="194" spans="1:7">
      <c r="A194" s="1">
        <v>4819</v>
      </c>
      <c r="B194" s="2">
        <v>38777</v>
      </c>
      <c r="C194" s="3">
        <v>3233</v>
      </c>
      <c r="D194" s="1">
        <v>52673</v>
      </c>
      <c r="E194" s="1">
        <v>1</v>
      </c>
      <c r="F194" s="1">
        <v>460</v>
      </c>
      <c r="G194" s="2"/>
    </row>
    <row r="195" spans="1:7">
      <c r="A195" s="1">
        <v>4830</v>
      </c>
      <c r="B195" s="2">
        <v>38777</v>
      </c>
      <c r="C195" s="3">
        <v>449</v>
      </c>
      <c r="D195" s="1">
        <v>65739</v>
      </c>
      <c r="E195" s="1">
        <v>1</v>
      </c>
      <c r="F195" s="1">
        <v>4399</v>
      </c>
      <c r="G195" s="2"/>
    </row>
    <row r="196" spans="1:7">
      <c r="A196" s="1">
        <v>4830</v>
      </c>
      <c r="B196" s="2">
        <v>38777</v>
      </c>
      <c r="C196" s="3">
        <v>449</v>
      </c>
      <c r="D196" s="1">
        <v>57303</v>
      </c>
      <c r="E196" s="1">
        <v>1</v>
      </c>
      <c r="F196" s="1">
        <v>649</v>
      </c>
      <c r="G196" s="2"/>
    </row>
    <row r="197" spans="1:7">
      <c r="A197" s="1">
        <v>4830</v>
      </c>
      <c r="B197" s="2">
        <v>38777</v>
      </c>
      <c r="C197" s="3">
        <v>449</v>
      </c>
      <c r="D197" s="1">
        <v>38701</v>
      </c>
      <c r="E197" s="1">
        <v>1</v>
      </c>
      <c r="F197" s="1">
        <v>110</v>
      </c>
      <c r="G197" s="2"/>
    </row>
    <row r="198" spans="1:7">
      <c r="A198" s="1">
        <v>4904</v>
      </c>
      <c r="B198" s="2">
        <v>38779</v>
      </c>
      <c r="C198" s="3">
        <v>1500</v>
      </c>
      <c r="D198" s="1">
        <v>17475</v>
      </c>
      <c r="E198" s="1">
        <v>1</v>
      </c>
      <c r="F198" s="1">
        <v>1120</v>
      </c>
      <c r="G198" s="2"/>
    </row>
    <row r="199" spans="1:7">
      <c r="A199" s="1">
        <v>4944</v>
      </c>
      <c r="B199" s="2">
        <v>38779</v>
      </c>
      <c r="C199" s="3">
        <v>332</v>
      </c>
      <c r="D199" s="1">
        <v>58087</v>
      </c>
      <c r="E199" s="1">
        <v>1</v>
      </c>
      <c r="F199" s="1">
        <v>249</v>
      </c>
      <c r="G199" s="2"/>
    </row>
    <row r="200" spans="1:7">
      <c r="A200" s="1">
        <v>4984</v>
      </c>
      <c r="B200" s="2">
        <v>38780</v>
      </c>
      <c r="C200" s="3">
        <v>1982</v>
      </c>
      <c r="D200" s="1">
        <v>48551</v>
      </c>
      <c r="E200" s="1">
        <v>1</v>
      </c>
      <c r="F200" s="1">
        <v>219</v>
      </c>
      <c r="G200" s="2"/>
    </row>
    <row r="201" spans="1:7">
      <c r="A201" s="1">
        <v>4984</v>
      </c>
      <c r="B201" s="2">
        <v>38780</v>
      </c>
      <c r="C201" s="3">
        <v>1982</v>
      </c>
      <c r="D201" s="1">
        <v>16782</v>
      </c>
      <c r="E201" s="1">
        <v>1</v>
      </c>
      <c r="F201" s="1">
        <v>230</v>
      </c>
      <c r="G201" s="2"/>
    </row>
    <row r="202" spans="1:7">
      <c r="A202" s="1">
        <v>5080</v>
      </c>
      <c r="B202" s="2">
        <v>38781</v>
      </c>
      <c r="C202" s="3">
        <v>284</v>
      </c>
      <c r="D202" s="1">
        <v>66609</v>
      </c>
      <c r="E202" s="1">
        <v>1</v>
      </c>
      <c r="F202" s="1">
        <v>35110</v>
      </c>
      <c r="G202" s="2"/>
    </row>
    <row r="203" spans="1:7">
      <c r="A203" s="1">
        <v>5080</v>
      </c>
      <c r="B203" s="2">
        <v>38781</v>
      </c>
      <c r="C203" s="3">
        <v>284</v>
      </c>
      <c r="D203" s="1">
        <v>67754</v>
      </c>
      <c r="E203" s="1">
        <v>2</v>
      </c>
      <c r="F203" s="1">
        <v>15798</v>
      </c>
      <c r="G203" s="2"/>
    </row>
    <row r="204" spans="1:7">
      <c r="A204" s="1">
        <v>5080</v>
      </c>
      <c r="B204" s="2">
        <v>38781</v>
      </c>
      <c r="C204" s="3">
        <v>284</v>
      </c>
      <c r="D204" s="1">
        <v>65153</v>
      </c>
      <c r="E204" s="1">
        <v>2</v>
      </c>
      <c r="F204" s="1">
        <v>3398</v>
      </c>
      <c r="G204" s="2"/>
    </row>
    <row r="205" spans="1:7">
      <c r="A205" s="1">
        <v>5252</v>
      </c>
      <c r="B205" s="2">
        <v>38783</v>
      </c>
      <c r="C205" s="3">
        <v>449</v>
      </c>
      <c r="D205" s="1">
        <v>67460</v>
      </c>
      <c r="E205" s="1">
        <v>1</v>
      </c>
      <c r="F205" s="1">
        <v>399</v>
      </c>
      <c r="G205" s="2"/>
    </row>
    <row r="206" spans="1:7">
      <c r="A206" s="1">
        <v>5252</v>
      </c>
      <c r="B206" s="2">
        <v>38783</v>
      </c>
      <c r="C206" s="3">
        <v>449</v>
      </c>
      <c r="D206" s="1">
        <v>67460</v>
      </c>
      <c r="E206" s="1">
        <v>1</v>
      </c>
      <c r="F206" s="1">
        <v>399</v>
      </c>
      <c r="G206" s="2"/>
    </row>
    <row r="207" spans="1:7">
      <c r="A207" s="1">
        <v>5322</v>
      </c>
      <c r="B207" s="2">
        <v>38784</v>
      </c>
      <c r="C207" s="3">
        <v>915</v>
      </c>
      <c r="D207" s="1">
        <v>2814</v>
      </c>
      <c r="E207" s="1">
        <v>1</v>
      </c>
      <c r="F207" s="1">
        <v>95</v>
      </c>
      <c r="G207" s="2"/>
    </row>
    <row r="208" spans="1:7">
      <c r="A208" s="1">
        <v>5387</v>
      </c>
      <c r="B208" s="2">
        <v>38785</v>
      </c>
      <c r="C208" s="3">
        <v>449</v>
      </c>
      <c r="D208" s="1">
        <v>49748</v>
      </c>
      <c r="E208" s="1">
        <v>1</v>
      </c>
      <c r="F208" s="1">
        <v>3</v>
      </c>
      <c r="G208" s="2"/>
    </row>
    <row r="209" spans="1:7">
      <c r="A209" s="1">
        <v>5387</v>
      </c>
      <c r="B209" s="2">
        <v>38785</v>
      </c>
      <c r="C209" s="3">
        <v>449</v>
      </c>
      <c r="D209" s="1">
        <v>54214</v>
      </c>
      <c r="E209" s="1">
        <v>1</v>
      </c>
      <c r="F209" s="1">
        <v>399</v>
      </c>
      <c r="G209" s="2"/>
    </row>
    <row r="210" spans="1:7">
      <c r="A210" s="1">
        <v>5387</v>
      </c>
      <c r="B210" s="2">
        <v>38785</v>
      </c>
      <c r="C210" s="3">
        <v>449</v>
      </c>
      <c r="D210" s="1">
        <v>54214</v>
      </c>
      <c r="E210" s="1">
        <v>1</v>
      </c>
      <c r="F210" s="1">
        <v>399</v>
      </c>
      <c r="G210" s="2"/>
    </row>
    <row r="211" spans="1:7">
      <c r="A211" s="1">
        <v>5387</v>
      </c>
      <c r="B211" s="2">
        <v>38785</v>
      </c>
      <c r="C211" s="3">
        <v>449</v>
      </c>
      <c r="D211" s="1">
        <v>70093</v>
      </c>
      <c r="E211" s="1">
        <v>1</v>
      </c>
      <c r="F211" s="1">
        <v>379</v>
      </c>
      <c r="G211" s="2"/>
    </row>
    <row r="212" spans="1:7">
      <c r="A212" s="1">
        <v>5387</v>
      </c>
      <c r="B212" s="2">
        <v>38785</v>
      </c>
      <c r="C212" s="3">
        <v>449</v>
      </c>
      <c r="D212" s="1">
        <v>70093</v>
      </c>
      <c r="E212" s="1">
        <v>1</v>
      </c>
      <c r="F212" s="1">
        <v>379</v>
      </c>
      <c r="G212" s="2"/>
    </row>
    <row r="213" spans="1:7">
      <c r="A213" s="1">
        <v>5387</v>
      </c>
      <c r="B213" s="2">
        <v>38785</v>
      </c>
      <c r="C213" s="3">
        <v>449</v>
      </c>
      <c r="D213" s="1">
        <v>70676</v>
      </c>
      <c r="E213" s="1">
        <v>1</v>
      </c>
      <c r="F213" s="1">
        <v>1799</v>
      </c>
      <c r="G213" s="2"/>
    </row>
    <row r="214" spans="1:7">
      <c r="A214" s="1">
        <v>5408</v>
      </c>
      <c r="B214" s="2">
        <v>38786</v>
      </c>
      <c r="C214" s="3">
        <v>1286</v>
      </c>
      <c r="D214" s="1">
        <v>64868</v>
      </c>
      <c r="E214" s="1">
        <v>1</v>
      </c>
      <c r="F214" s="1">
        <v>369</v>
      </c>
      <c r="G214" s="2"/>
    </row>
    <row r="215" spans="1:7">
      <c r="A215" s="1">
        <v>5453</v>
      </c>
      <c r="B215" s="2">
        <v>38786</v>
      </c>
      <c r="C215" s="3">
        <v>450</v>
      </c>
      <c r="D215" s="1">
        <v>70646</v>
      </c>
      <c r="E215" s="1">
        <v>1</v>
      </c>
      <c r="F215" s="1">
        <v>999</v>
      </c>
      <c r="G215" s="2"/>
    </row>
    <row r="216" spans="1:7">
      <c r="A216" s="1">
        <v>5527</v>
      </c>
      <c r="B216" s="2">
        <v>38787</v>
      </c>
      <c r="C216" s="3">
        <v>3429</v>
      </c>
      <c r="D216" s="1">
        <v>67056</v>
      </c>
      <c r="E216" s="1">
        <v>1</v>
      </c>
      <c r="F216" s="1">
        <v>289</v>
      </c>
      <c r="G216" s="2"/>
    </row>
    <row r="217" spans="1:7">
      <c r="A217" s="1">
        <v>5533</v>
      </c>
      <c r="B217" s="2">
        <v>38787</v>
      </c>
      <c r="C217" s="3">
        <v>3438</v>
      </c>
      <c r="D217" s="1">
        <v>50984</v>
      </c>
      <c r="E217" s="1">
        <v>1</v>
      </c>
      <c r="F217" s="1">
        <v>349</v>
      </c>
      <c r="G217" s="2"/>
    </row>
    <row r="218" spans="1:7">
      <c r="A218" s="1">
        <v>5533</v>
      </c>
      <c r="B218" s="2">
        <v>38787</v>
      </c>
      <c r="C218" s="3">
        <v>3438</v>
      </c>
      <c r="D218" s="1">
        <v>65152</v>
      </c>
      <c r="E218" s="1">
        <v>1</v>
      </c>
      <c r="F218" s="1">
        <v>990</v>
      </c>
      <c r="G218" s="2"/>
    </row>
    <row r="219" spans="1:7">
      <c r="A219" s="1">
        <v>5558</v>
      </c>
      <c r="B219" s="2">
        <v>38788</v>
      </c>
      <c r="C219" s="3">
        <v>1096</v>
      </c>
      <c r="D219" s="1">
        <v>48862</v>
      </c>
      <c r="E219" s="1">
        <v>2</v>
      </c>
      <c r="F219" s="1">
        <v>0</v>
      </c>
      <c r="G219" s="2"/>
    </row>
    <row r="220" spans="1:7">
      <c r="A220" s="1">
        <v>5640</v>
      </c>
      <c r="B220" s="2">
        <v>38788</v>
      </c>
      <c r="C220" s="3">
        <v>539</v>
      </c>
      <c r="D220" s="1">
        <v>69542</v>
      </c>
      <c r="E220" s="1">
        <v>1</v>
      </c>
      <c r="F220" s="1">
        <v>0</v>
      </c>
      <c r="G220" s="2"/>
    </row>
    <row r="221" spans="1:7">
      <c r="A221" s="1">
        <v>5689</v>
      </c>
      <c r="B221" s="2">
        <v>38789</v>
      </c>
      <c r="C221" s="3">
        <v>2942</v>
      </c>
      <c r="D221" s="1">
        <v>70413</v>
      </c>
      <c r="E221" s="1">
        <v>1</v>
      </c>
      <c r="F221" s="1">
        <v>0</v>
      </c>
      <c r="G221" s="2"/>
    </row>
    <row r="222" spans="1:7">
      <c r="A222" s="1">
        <v>5701</v>
      </c>
      <c r="B222" s="2">
        <v>38789</v>
      </c>
      <c r="C222" s="3">
        <v>3482</v>
      </c>
      <c r="D222" s="1">
        <v>69945</v>
      </c>
      <c r="E222" s="1">
        <v>1</v>
      </c>
      <c r="F222" s="1">
        <v>3099</v>
      </c>
      <c r="G222" s="2"/>
    </row>
    <row r="223" spans="1:7">
      <c r="A223" s="1">
        <v>5701</v>
      </c>
      <c r="B223" s="2">
        <v>38789</v>
      </c>
      <c r="C223" s="3">
        <v>3482</v>
      </c>
      <c r="D223" s="1">
        <v>48862</v>
      </c>
      <c r="E223" s="1">
        <v>3</v>
      </c>
      <c r="F223" s="1">
        <v>0</v>
      </c>
      <c r="G223" s="2"/>
    </row>
    <row r="224" spans="1:7">
      <c r="A224" s="1">
        <v>5701</v>
      </c>
      <c r="B224" s="2">
        <v>38789</v>
      </c>
      <c r="C224" s="3">
        <v>3482</v>
      </c>
      <c r="D224" s="1">
        <v>16886</v>
      </c>
      <c r="E224" s="1">
        <v>1</v>
      </c>
      <c r="F224" s="1">
        <v>59</v>
      </c>
      <c r="G224" s="2"/>
    </row>
    <row r="225" spans="1:7">
      <c r="A225" s="1">
        <v>5713</v>
      </c>
      <c r="B225" s="2">
        <v>38789</v>
      </c>
      <c r="C225" s="3">
        <v>977</v>
      </c>
      <c r="D225" s="1">
        <v>63042</v>
      </c>
      <c r="E225" s="1">
        <v>1</v>
      </c>
      <c r="F225" s="1">
        <v>100</v>
      </c>
      <c r="G225" s="2"/>
    </row>
    <row r="226" spans="1:7">
      <c r="A226" s="1">
        <v>5721</v>
      </c>
      <c r="B226" s="2">
        <v>38790</v>
      </c>
      <c r="C226" s="3">
        <v>1500</v>
      </c>
      <c r="D226" s="1">
        <v>2808</v>
      </c>
      <c r="E226" s="1">
        <v>1</v>
      </c>
      <c r="F226" s="1">
        <v>129</v>
      </c>
      <c r="G226" s="2"/>
    </row>
    <row r="227" spans="1:7">
      <c r="A227" s="1">
        <v>5721</v>
      </c>
      <c r="B227" s="2">
        <v>38790</v>
      </c>
      <c r="C227" s="3">
        <v>1500</v>
      </c>
      <c r="D227" s="1">
        <v>54816</v>
      </c>
      <c r="E227" s="1">
        <v>1</v>
      </c>
      <c r="F227" s="1">
        <v>99</v>
      </c>
      <c r="G227" s="2"/>
    </row>
    <row r="228" spans="1:7">
      <c r="A228" s="1">
        <v>5763</v>
      </c>
      <c r="B228" s="2">
        <v>38790</v>
      </c>
      <c r="C228" s="3">
        <v>3482</v>
      </c>
      <c r="D228" s="1">
        <v>70279</v>
      </c>
      <c r="E228" s="1">
        <v>1</v>
      </c>
      <c r="F228" s="1">
        <v>19998</v>
      </c>
      <c r="G228" s="2"/>
    </row>
    <row r="229" spans="1:7">
      <c r="A229" s="1">
        <v>5763</v>
      </c>
      <c r="B229" s="2">
        <v>38790</v>
      </c>
      <c r="C229" s="3">
        <v>3482</v>
      </c>
      <c r="D229" s="1">
        <v>48862</v>
      </c>
      <c r="E229" s="1">
        <v>21</v>
      </c>
      <c r="F229" s="1">
        <v>0</v>
      </c>
      <c r="G229" s="2"/>
    </row>
    <row r="230" spans="1:7">
      <c r="A230" s="1">
        <v>5828</v>
      </c>
      <c r="B230" s="2">
        <v>38791</v>
      </c>
      <c r="C230" s="3">
        <v>332</v>
      </c>
      <c r="D230" s="1">
        <v>49748</v>
      </c>
      <c r="E230" s="1">
        <v>1</v>
      </c>
      <c r="F230" s="1">
        <v>3</v>
      </c>
      <c r="G230" s="2"/>
    </row>
    <row r="231" spans="1:7">
      <c r="A231" s="1">
        <v>5840</v>
      </c>
      <c r="B231" s="2">
        <v>38791</v>
      </c>
      <c r="C231" s="3">
        <v>3508</v>
      </c>
      <c r="D231" s="1">
        <v>65711</v>
      </c>
      <c r="E231" s="1">
        <v>1</v>
      </c>
      <c r="F231" s="1">
        <v>299</v>
      </c>
      <c r="G231" s="2"/>
    </row>
    <row r="232" spans="1:7">
      <c r="A232" s="1">
        <v>5840</v>
      </c>
      <c r="B232" s="2">
        <v>38791</v>
      </c>
      <c r="C232" s="3">
        <v>3508</v>
      </c>
      <c r="D232" s="1">
        <v>61484</v>
      </c>
      <c r="E232" s="1">
        <v>1</v>
      </c>
      <c r="F232" s="1">
        <v>179</v>
      </c>
      <c r="G232" s="2"/>
    </row>
    <row r="233" spans="1:7">
      <c r="A233" s="1">
        <v>5906</v>
      </c>
      <c r="B233" s="2">
        <v>38792</v>
      </c>
      <c r="C233" s="3">
        <v>332</v>
      </c>
      <c r="D233" s="1">
        <v>70279</v>
      </c>
      <c r="E233" s="1">
        <v>1</v>
      </c>
      <c r="F233" s="1">
        <v>19998</v>
      </c>
      <c r="G233" s="2"/>
    </row>
    <row r="234" spans="1:7">
      <c r="A234" s="1">
        <v>5906</v>
      </c>
      <c r="B234" s="2">
        <v>38792</v>
      </c>
      <c r="C234" s="3">
        <v>332</v>
      </c>
      <c r="D234" s="1">
        <v>70279</v>
      </c>
      <c r="E234" s="1">
        <v>1</v>
      </c>
      <c r="F234" s="1">
        <v>22900</v>
      </c>
      <c r="G234" s="2"/>
    </row>
    <row r="235" spans="1:7">
      <c r="A235" s="1">
        <v>5906</v>
      </c>
      <c r="B235" s="2">
        <v>38792</v>
      </c>
      <c r="C235" s="3">
        <v>332</v>
      </c>
      <c r="D235" s="1">
        <v>48862</v>
      </c>
      <c r="E235" s="1">
        <v>20</v>
      </c>
      <c r="F235" s="1">
        <v>0</v>
      </c>
      <c r="G235" s="2"/>
    </row>
    <row r="236" spans="1:7">
      <c r="A236" s="1">
        <v>5930</v>
      </c>
      <c r="B236" s="2">
        <v>38792</v>
      </c>
      <c r="C236" s="3">
        <v>915</v>
      </c>
      <c r="D236" s="1">
        <v>44857</v>
      </c>
      <c r="E236" s="1">
        <v>1</v>
      </c>
      <c r="F236" s="1">
        <v>349</v>
      </c>
      <c r="G236" s="2"/>
    </row>
    <row r="237" spans="1:7">
      <c r="A237" s="1">
        <v>5983</v>
      </c>
      <c r="B237" s="2">
        <v>38793</v>
      </c>
      <c r="C237" s="3">
        <v>3529</v>
      </c>
      <c r="D237" s="1">
        <v>66570</v>
      </c>
      <c r="E237" s="1">
        <v>1</v>
      </c>
      <c r="F237" s="1">
        <v>400</v>
      </c>
      <c r="G237" s="2"/>
    </row>
    <row r="238" spans="1:7">
      <c r="A238" s="1">
        <v>5983</v>
      </c>
      <c r="B238" s="2">
        <v>38793</v>
      </c>
      <c r="C238" s="3">
        <v>3529</v>
      </c>
      <c r="D238" s="1">
        <v>63042</v>
      </c>
      <c r="E238" s="1">
        <v>1</v>
      </c>
      <c r="F238" s="1">
        <v>0</v>
      </c>
      <c r="G238" s="2"/>
    </row>
    <row r="239" spans="1:7">
      <c r="A239" s="1">
        <v>6041</v>
      </c>
      <c r="B239" s="2">
        <v>38794</v>
      </c>
      <c r="C239" s="3">
        <v>2814</v>
      </c>
      <c r="D239" s="1">
        <v>16780</v>
      </c>
      <c r="E239" s="1">
        <v>1</v>
      </c>
      <c r="F239" s="1">
        <v>95</v>
      </c>
      <c r="G239" s="2"/>
    </row>
    <row r="240" spans="1:7">
      <c r="A240" s="1">
        <v>6087</v>
      </c>
      <c r="B240" s="2">
        <v>38795</v>
      </c>
      <c r="C240" s="3">
        <v>1006</v>
      </c>
      <c r="D240" s="1">
        <v>65186</v>
      </c>
      <c r="E240" s="1">
        <v>1</v>
      </c>
      <c r="F240" s="1">
        <v>6888</v>
      </c>
      <c r="G240" s="2"/>
    </row>
    <row r="241" spans="1:7">
      <c r="A241" s="1">
        <v>6087</v>
      </c>
      <c r="B241" s="2">
        <v>38795</v>
      </c>
      <c r="C241" s="3">
        <v>1006</v>
      </c>
      <c r="D241" s="1">
        <v>65186</v>
      </c>
      <c r="E241" s="1">
        <v>1</v>
      </c>
      <c r="F241" s="1">
        <v>7999</v>
      </c>
      <c r="G241" s="2"/>
    </row>
    <row r="242" spans="1:7">
      <c r="A242" s="1">
        <v>6087</v>
      </c>
      <c r="B242" s="2">
        <v>38795</v>
      </c>
      <c r="C242" s="3">
        <v>1006</v>
      </c>
      <c r="D242" s="1">
        <v>64707</v>
      </c>
      <c r="E242" s="1">
        <v>1</v>
      </c>
      <c r="F242" s="1">
        <v>129</v>
      </c>
      <c r="G242" s="2"/>
    </row>
    <row r="243" spans="1:7">
      <c r="A243" s="1">
        <v>6087</v>
      </c>
      <c r="B243" s="2">
        <v>38795</v>
      </c>
      <c r="C243" s="3">
        <v>1006</v>
      </c>
      <c r="D243" s="1">
        <v>59768</v>
      </c>
      <c r="E243" s="1">
        <v>1</v>
      </c>
      <c r="F243" s="1">
        <v>190</v>
      </c>
      <c r="G243" s="2"/>
    </row>
    <row r="244" spans="1:7">
      <c r="A244" s="1">
        <v>6098</v>
      </c>
      <c r="B244" s="2">
        <v>38795</v>
      </c>
      <c r="C244" s="3">
        <v>1286</v>
      </c>
      <c r="D244" s="1">
        <v>2805</v>
      </c>
      <c r="E244" s="1">
        <v>1</v>
      </c>
      <c r="F244" s="1">
        <v>55</v>
      </c>
      <c r="G244" s="2"/>
    </row>
    <row r="245" spans="1:7">
      <c r="A245" s="1">
        <v>6129</v>
      </c>
      <c r="B245" s="2">
        <v>38795</v>
      </c>
      <c r="C245" s="3">
        <v>287</v>
      </c>
      <c r="D245" s="1">
        <v>69771</v>
      </c>
      <c r="E245" s="1">
        <v>1</v>
      </c>
      <c r="F245" s="1">
        <v>999</v>
      </c>
      <c r="G245" s="2"/>
    </row>
    <row r="246" spans="1:7">
      <c r="A246" s="1">
        <v>6151</v>
      </c>
      <c r="B246" s="2">
        <v>38795</v>
      </c>
      <c r="C246" s="3">
        <v>3567</v>
      </c>
      <c r="D246" s="1">
        <v>69266</v>
      </c>
      <c r="E246" s="1">
        <v>1</v>
      </c>
      <c r="F246" s="1">
        <v>400</v>
      </c>
      <c r="G246" s="2"/>
    </row>
    <row r="247" spans="1:7">
      <c r="A247" s="1">
        <v>6151</v>
      </c>
      <c r="B247" s="2">
        <v>38795</v>
      </c>
      <c r="C247" s="3">
        <v>3567</v>
      </c>
      <c r="D247" s="1">
        <v>68360</v>
      </c>
      <c r="E247" s="1">
        <v>1</v>
      </c>
      <c r="F247" s="1">
        <v>299</v>
      </c>
      <c r="G247" s="2"/>
    </row>
    <row r="248" spans="1:7">
      <c r="A248" s="1">
        <v>6151</v>
      </c>
      <c r="B248" s="2">
        <v>38795</v>
      </c>
      <c r="C248" s="3">
        <v>3567</v>
      </c>
      <c r="D248" s="1">
        <v>63042</v>
      </c>
      <c r="E248" s="1">
        <v>1</v>
      </c>
      <c r="F248" s="1">
        <v>0</v>
      </c>
      <c r="G248" s="2"/>
    </row>
    <row r="249" spans="1:7">
      <c r="A249" s="1">
        <v>6249</v>
      </c>
      <c r="B249" s="2">
        <v>38796</v>
      </c>
      <c r="C249" s="3">
        <v>742</v>
      </c>
      <c r="D249" s="1">
        <v>51397</v>
      </c>
      <c r="E249" s="1">
        <v>1</v>
      </c>
      <c r="F249" s="1">
        <v>620</v>
      </c>
      <c r="G249" s="2"/>
    </row>
    <row r="250" spans="1:7">
      <c r="A250" s="1">
        <v>6253</v>
      </c>
      <c r="B250" s="2">
        <v>38796</v>
      </c>
      <c r="C250" s="3">
        <v>923</v>
      </c>
      <c r="D250" s="1">
        <v>62123</v>
      </c>
      <c r="E250" s="1">
        <v>1</v>
      </c>
      <c r="F250" s="1">
        <v>289</v>
      </c>
      <c r="G250" s="2"/>
    </row>
    <row r="251" spans="1:7">
      <c r="A251" s="1">
        <v>6282</v>
      </c>
      <c r="B251" s="2">
        <v>38797</v>
      </c>
      <c r="C251" s="3">
        <v>1982</v>
      </c>
      <c r="D251" s="1">
        <v>67459</v>
      </c>
      <c r="E251" s="1">
        <v>1</v>
      </c>
      <c r="F251" s="1">
        <v>1499</v>
      </c>
      <c r="G251" s="2"/>
    </row>
    <row r="252" spans="1:7">
      <c r="A252" s="1">
        <v>6282</v>
      </c>
      <c r="B252" s="2">
        <v>38797</v>
      </c>
      <c r="C252" s="3">
        <v>1982</v>
      </c>
      <c r="D252" s="1">
        <v>69548</v>
      </c>
      <c r="E252" s="1">
        <v>1</v>
      </c>
      <c r="F252" s="1">
        <v>499</v>
      </c>
      <c r="G252" s="2"/>
    </row>
    <row r="253" spans="1:7">
      <c r="A253" s="1">
        <v>6282</v>
      </c>
      <c r="B253" s="2">
        <v>38797</v>
      </c>
      <c r="C253" s="3">
        <v>1982</v>
      </c>
      <c r="D253" s="1">
        <v>67754</v>
      </c>
      <c r="E253" s="1">
        <v>1</v>
      </c>
      <c r="F253" s="1">
        <v>7990</v>
      </c>
      <c r="G253" s="2"/>
    </row>
    <row r="254" spans="1:7">
      <c r="A254" s="1">
        <v>6300</v>
      </c>
      <c r="B254" s="2">
        <v>38797</v>
      </c>
      <c r="C254" s="3">
        <v>3596</v>
      </c>
      <c r="D254" s="1">
        <v>66568</v>
      </c>
      <c r="E254" s="1">
        <v>1</v>
      </c>
      <c r="F254" s="1">
        <v>400</v>
      </c>
      <c r="G254" s="2"/>
    </row>
    <row r="255" spans="1:7">
      <c r="A255" s="1">
        <v>6300</v>
      </c>
      <c r="B255" s="2">
        <v>38797</v>
      </c>
      <c r="C255" s="3">
        <v>3596</v>
      </c>
      <c r="D255" s="1">
        <v>66569</v>
      </c>
      <c r="E255" s="1">
        <v>1</v>
      </c>
      <c r="F255" s="1">
        <v>400</v>
      </c>
      <c r="G255" s="2"/>
    </row>
    <row r="256" spans="1:7">
      <c r="A256" s="1">
        <v>6300</v>
      </c>
      <c r="B256" s="2">
        <v>38797</v>
      </c>
      <c r="C256" s="3">
        <v>3596</v>
      </c>
      <c r="D256" s="1">
        <v>64665</v>
      </c>
      <c r="E256" s="1">
        <v>1</v>
      </c>
      <c r="F256" s="1">
        <v>429</v>
      </c>
      <c r="G256" s="2"/>
    </row>
    <row r="257" spans="1:7">
      <c r="A257" s="1">
        <v>6300</v>
      </c>
      <c r="B257" s="2">
        <v>38797</v>
      </c>
      <c r="C257" s="3">
        <v>3596</v>
      </c>
      <c r="D257" s="1">
        <v>64665</v>
      </c>
      <c r="E257" s="1">
        <v>1</v>
      </c>
      <c r="F257" s="1">
        <v>429</v>
      </c>
      <c r="G257" s="2"/>
    </row>
    <row r="258" spans="1:7">
      <c r="A258" s="1">
        <v>6300</v>
      </c>
      <c r="B258" s="2">
        <v>38797</v>
      </c>
      <c r="C258" s="3">
        <v>3596</v>
      </c>
      <c r="D258" s="1">
        <v>63042</v>
      </c>
      <c r="E258" s="1">
        <v>1</v>
      </c>
      <c r="F258" s="1">
        <v>0</v>
      </c>
      <c r="G258" s="2"/>
    </row>
    <row r="259" spans="1:7">
      <c r="A259" s="1">
        <v>6300</v>
      </c>
      <c r="B259" s="2">
        <v>38797</v>
      </c>
      <c r="C259" s="3">
        <v>3596</v>
      </c>
      <c r="D259" s="1">
        <v>51333</v>
      </c>
      <c r="E259" s="1">
        <v>1</v>
      </c>
      <c r="F259" s="1">
        <v>399</v>
      </c>
      <c r="G259" s="2"/>
    </row>
    <row r="260" spans="1:7">
      <c r="A260" s="1">
        <v>6300</v>
      </c>
      <c r="B260" s="2">
        <v>38797</v>
      </c>
      <c r="C260" s="3">
        <v>3596</v>
      </c>
      <c r="D260" s="1">
        <v>51333</v>
      </c>
      <c r="E260" s="1">
        <v>1</v>
      </c>
      <c r="F260" s="1">
        <v>399</v>
      </c>
      <c r="G260" s="2"/>
    </row>
    <row r="261" spans="1:7">
      <c r="A261" s="1">
        <v>6344</v>
      </c>
      <c r="B261" s="2">
        <v>38798</v>
      </c>
      <c r="C261" s="3">
        <v>1944</v>
      </c>
      <c r="D261" s="1">
        <v>16779</v>
      </c>
      <c r="E261" s="1">
        <v>1</v>
      </c>
      <c r="F261" s="1">
        <v>85</v>
      </c>
      <c r="G261" s="2"/>
    </row>
    <row r="262" spans="1:7">
      <c r="A262" s="1">
        <v>6346</v>
      </c>
      <c r="B262" s="2">
        <v>38798</v>
      </c>
      <c r="C262" s="3">
        <v>2205</v>
      </c>
      <c r="D262" s="1">
        <v>54214</v>
      </c>
      <c r="E262" s="1">
        <v>1</v>
      </c>
      <c r="F262" s="1">
        <v>399</v>
      </c>
      <c r="G262" s="2"/>
    </row>
    <row r="263" spans="1:7">
      <c r="A263" s="1">
        <v>6422</v>
      </c>
      <c r="B263" s="2">
        <v>38799</v>
      </c>
      <c r="C263" s="3">
        <v>332</v>
      </c>
      <c r="D263" s="1">
        <v>48862</v>
      </c>
      <c r="E263" s="1">
        <v>2</v>
      </c>
      <c r="F263" s="1">
        <v>0</v>
      </c>
      <c r="G263" s="2"/>
    </row>
    <row r="264" spans="1:7">
      <c r="A264" s="1">
        <v>6462</v>
      </c>
      <c r="B264" s="2">
        <v>38800</v>
      </c>
      <c r="C264" s="3">
        <v>1944</v>
      </c>
      <c r="D264" s="1">
        <v>48862</v>
      </c>
      <c r="E264" s="1">
        <v>3</v>
      </c>
      <c r="F264" s="1">
        <v>0</v>
      </c>
      <c r="G264" s="2"/>
    </row>
    <row r="265" spans="1:7">
      <c r="A265" s="1">
        <v>6462</v>
      </c>
      <c r="B265" s="2">
        <v>38800</v>
      </c>
      <c r="C265" s="3">
        <v>1944</v>
      </c>
      <c r="D265" s="1">
        <v>68840</v>
      </c>
      <c r="E265" s="1">
        <v>1</v>
      </c>
      <c r="F265" s="1">
        <v>295</v>
      </c>
      <c r="G265" s="2"/>
    </row>
    <row r="266" spans="1:7">
      <c r="A266" s="1">
        <v>6462</v>
      </c>
      <c r="B266" s="2">
        <v>38800</v>
      </c>
      <c r="C266" s="3">
        <v>1944</v>
      </c>
      <c r="D266" s="1">
        <v>59832</v>
      </c>
      <c r="E266" s="1">
        <v>1</v>
      </c>
      <c r="F266" s="1">
        <v>1380</v>
      </c>
      <c r="G266" s="2"/>
    </row>
    <row r="267" spans="1:7">
      <c r="A267" s="1">
        <v>6492</v>
      </c>
      <c r="B267" s="2">
        <v>38800</v>
      </c>
      <c r="C267" s="3">
        <v>449</v>
      </c>
      <c r="D267" s="1">
        <v>40233</v>
      </c>
      <c r="E267" s="1">
        <v>1</v>
      </c>
      <c r="F267" s="1">
        <v>670</v>
      </c>
      <c r="G267" s="2"/>
    </row>
    <row r="268" spans="1:7">
      <c r="A268" s="1">
        <v>6539</v>
      </c>
      <c r="B268" s="2">
        <v>38801</v>
      </c>
      <c r="C268" s="3">
        <v>332</v>
      </c>
      <c r="D268" s="1">
        <v>69542</v>
      </c>
      <c r="E268" s="1">
        <v>2</v>
      </c>
      <c r="F268" s="1">
        <v>0</v>
      </c>
      <c r="G268" s="2"/>
    </row>
    <row r="269" spans="1:7">
      <c r="A269" s="1">
        <v>6611</v>
      </c>
      <c r="B269" s="2">
        <v>38802</v>
      </c>
      <c r="C269" s="3">
        <v>332</v>
      </c>
      <c r="D269" s="1">
        <v>69542</v>
      </c>
      <c r="E269" s="1">
        <v>1</v>
      </c>
      <c r="F269" s="1">
        <v>0</v>
      </c>
      <c r="G269" s="2"/>
    </row>
    <row r="270" spans="1:7">
      <c r="A270" s="1">
        <v>6634</v>
      </c>
      <c r="B270" s="2">
        <v>38802</v>
      </c>
      <c r="C270" s="3">
        <v>3675</v>
      </c>
      <c r="D270" s="1">
        <v>69960</v>
      </c>
      <c r="E270" s="1">
        <v>1</v>
      </c>
      <c r="F270" s="1">
        <v>1988</v>
      </c>
      <c r="G270" s="2"/>
    </row>
    <row r="271" spans="1:7">
      <c r="A271" s="1">
        <v>6634</v>
      </c>
      <c r="B271" s="2">
        <v>38802</v>
      </c>
      <c r="C271" s="3">
        <v>3675</v>
      </c>
      <c r="D271" s="1">
        <v>2814</v>
      </c>
      <c r="E271" s="1">
        <v>1</v>
      </c>
      <c r="F271" s="1">
        <v>95</v>
      </c>
      <c r="G271" s="2"/>
    </row>
    <row r="272" spans="1:7">
      <c r="A272" s="1">
        <v>6671</v>
      </c>
      <c r="B272" s="2">
        <v>38803</v>
      </c>
      <c r="C272" s="3">
        <v>1500</v>
      </c>
      <c r="D272" s="1">
        <v>54816</v>
      </c>
      <c r="E272" s="1">
        <v>1</v>
      </c>
      <c r="F272" s="1">
        <v>99</v>
      </c>
      <c r="G272" s="2"/>
    </row>
    <row r="273" spans="1:7">
      <c r="A273" s="1">
        <v>6703</v>
      </c>
      <c r="B273" s="2">
        <v>38803</v>
      </c>
      <c r="C273" s="3">
        <v>449</v>
      </c>
      <c r="D273" s="1">
        <v>54214</v>
      </c>
      <c r="E273" s="1">
        <v>3</v>
      </c>
      <c r="F273" s="1">
        <v>1197</v>
      </c>
      <c r="G273" s="2"/>
    </row>
    <row r="274" spans="1:7">
      <c r="A274" s="1">
        <v>6703</v>
      </c>
      <c r="B274" s="2">
        <v>38803</v>
      </c>
      <c r="C274" s="3">
        <v>449</v>
      </c>
      <c r="D274" s="1">
        <v>54831</v>
      </c>
      <c r="E274" s="1">
        <v>1</v>
      </c>
      <c r="F274" s="1">
        <v>399</v>
      </c>
      <c r="G274" s="2"/>
    </row>
    <row r="275" spans="1:7">
      <c r="A275" s="1">
        <v>6706</v>
      </c>
      <c r="B275" s="2">
        <v>38803</v>
      </c>
      <c r="C275" s="3">
        <v>637</v>
      </c>
      <c r="D275" s="1">
        <v>57468</v>
      </c>
      <c r="E275" s="1">
        <v>1</v>
      </c>
      <c r="F275" s="1">
        <v>699</v>
      </c>
      <c r="G275" s="2"/>
    </row>
    <row r="276" spans="1:7">
      <c r="A276" s="1">
        <v>6709</v>
      </c>
      <c r="B276" s="2">
        <v>38803</v>
      </c>
      <c r="C276" s="3">
        <v>915</v>
      </c>
      <c r="D276" s="1">
        <v>35818</v>
      </c>
      <c r="E276" s="1">
        <v>2</v>
      </c>
      <c r="F276" s="1">
        <v>90</v>
      </c>
      <c r="G276" s="2"/>
    </row>
    <row r="277" spans="1:7">
      <c r="A277" s="1">
        <v>6709</v>
      </c>
      <c r="B277" s="2">
        <v>38803</v>
      </c>
      <c r="C277" s="3">
        <v>915</v>
      </c>
      <c r="D277" s="1">
        <v>68420</v>
      </c>
      <c r="E277" s="1">
        <v>1</v>
      </c>
      <c r="F277" s="1">
        <v>369</v>
      </c>
      <c r="G277" s="2"/>
    </row>
    <row r="278" spans="1:7">
      <c r="A278" s="1">
        <v>6709</v>
      </c>
      <c r="B278" s="2">
        <v>38803</v>
      </c>
      <c r="C278" s="3">
        <v>915</v>
      </c>
      <c r="D278" s="1">
        <v>40233</v>
      </c>
      <c r="E278" s="1">
        <v>1</v>
      </c>
      <c r="F278" s="1">
        <v>670</v>
      </c>
      <c r="G278" s="2"/>
    </row>
    <row r="279" spans="1:7">
      <c r="A279" s="1">
        <v>6737</v>
      </c>
      <c r="B279" s="2">
        <v>38804</v>
      </c>
      <c r="C279" s="3">
        <v>1930</v>
      </c>
      <c r="D279" s="1">
        <v>70413</v>
      </c>
      <c r="E279" s="1">
        <v>1</v>
      </c>
      <c r="F279" s="1">
        <v>0</v>
      </c>
      <c r="G279" s="2"/>
    </row>
    <row r="280" spans="1:7">
      <c r="A280" s="1">
        <v>6737</v>
      </c>
      <c r="B280" s="2">
        <v>38804</v>
      </c>
      <c r="C280" s="3">
        <v>1930</v>
      </c>
      <c r="D280" s="1">
        <v>70413</v>
      </c>
      <c r="E280" s="1">
        <v>1</v>
      </c>
      <c r="F280" s="1">
        <v>0</v>
      </c>
      <c r="G280" s="2"/>
    </row>
    <row r="281" spans="1:7">
      <c r="A281" s="1">
        <v>6737</v>
      </c>
      <c r="B281" s="2">
        <v>38804</v>
      </c>
      <c r="C281" s="3">
        <v>1930</v>
      </c>
      <c r="D281" s="1">
        <v>70413</v>
      </c>
      <c r="E281" s="1">
        <v>1</v>
      </c>
      <c r="F281" s="1">
        <v>0</v>
      </c>
      <c r="G281" s="2"/>
    </row>
    <row r="282" spans="1:7">
      <c r="A282" s="1">
        <v>6749</v>
      </c>
      <c r="B282" s="2">
        <v>38804</v>
      </c>
      <c r="C282" s="3">
        <v>3127</v>
      </c>
      <c r="D282" s="1">
        <v>69726</v>
      </c>
      <c r="E282" s="1">
        <v>1</v>
      </c>
      <c r="F282" s="1">
        <v>32</v>
      </c>
      <c r="G282" s="2"/>
    </row>
    <row r="283" spans="1:7">
      <c r="A283" s="1">
        <v>6749</v>
      </c>
      <c r="B283" s="2">
        <v>38804</v>
      </c>
      <c r="C283" s="3">
        <v>3127</v>
      </c>
      <c r="D283" s="1">
        <v>68840</v>
      </c>
      <c r="E283" s="1">
        <v>1</v>
      </c>
      <c r="F283" s="1">
        <v>295</v>
      </c>
      <c r="G283" s="2"/>
    </row>
    <row r="284" spans="1:7">
      <c r="A284" s="1">
        <v>6749</v>
      </c>
      <c r="B284" s="2">
        <v>38804</v>
      </c>
      <c r="C284" s="3">
        <v>3127</v>
      </c>
      <c r="D284" s="1">
        <v>61151</v>
      </c>
      <c r="E284" s="1">
        <v>1</v>
      </c>
      <c r="F284" s="1">
        <v>209</v>
      </c>
      <c r="G284" s="2"/>
    </row>
    <row r="285" spans="1:7">
      <c r="A285" s="1">
        <v>6755</v>
      </c>
      <c r="B285" s="2">
        <v>38804</v>
      </c>
      <c r="C285" s="3">
        <v>332</v>
      </c>
      <c r="D285" s="1">
        <v>67313</v>
      </c>
      <c r="E285" s="1">
        <v>1</v>
      </c>
      <c r="F285" s="1">
        <v>1799</v>
      </c>
      <c r="G285" s="2"/>
    </row>
    <row r="286" spans="1:7">
      <c r="A286" s="1">
        <v>6755</v>
      </c>
      <c r="B286" s="2">
        <v>38804</v>
      </c>
      <c r="C286" s="3">
        <v>332</v>
      </c>
      <c r="D286" s="1">
        <v>69542</v>
      </c>
      <c r="E286" s="1">
        <v>2</v>
      </c>
      <c r="F286" s="1">
        <v>0</v>
      </c>
      <c r="G286" s="2"/>
    </row>
    <row r="287" spans="1:7">
      <c r="A287" s="1">
        <v>6755</v>
      </c>
      <c r="B287" s="2">
        <v>38804</v>
      </c>
      <c r="C287" s="3">
        <v>332</v>
      </c>
      <c r="D287" s="1">
        <v>66816</v>
      </c>
      <c r="E287" s="1">
        <v>1</v>
      </c>
      <c r="F287" s="1">
        <v>1990</v>
      </c>
      <c r="G287" s="2"/>
    </row>
    <row r="288" spans="1:7">
      <c r="A288" s="1">
        <v>6755</v>
      </c>
      <c r="B288" s="2">
        <v>38804</v>
      </c>
      <c r="C288" s="3">
        <v>332</v>
      </c>
      <c r="D288" s="1">
        <v>69506</v>
      </c>
      <c r="E288" s="1">
        <v>1</v>
      </c>
      <c r="F288" s="1">
        <v>4000</v>
      </c>
      <c r="G288" s="2"/>
    </row>
    <row r="289" spans="1:7">
      <c r="A289" s="1">
        <v>6755</v>
      </c>
      <c r="B289" s="2">
        <v>38804</v>
      </c>
      <c r="C289" s="3">
        <v>332</v>
      </c>
      <c r="D289" s="1">
        <v>65186</v>
      </c>
      <c r="E289" s="1">
        <v>1</v>
      </c>
      <c r="F289" s="1">
        <v>6888</v>
      </c>
      <c r="G289" s="2"/>
    </row>
    <row r="290" spans="1:7">
      <c r="A290" s="1">
        <v>6755</v>
      </c>
      <c r="B290" s="2">
        <v>38804</v>
      </c>
      <c r="C290" s="3">
        <v>332</v>
      </c>
      <c r="D290" s="1">
        <v>61484</v>
      </c>
      <c r="E290" s="1">
        <v>1</v>
      </c>
      <c r="F290" s="1">
        <v>130</v>
      </c>
      <c r="G290" s="2"/>
    </row>
    <row r="291" spans="1:7">
      <c r="A291" s="1">
        <v>6923</v>
      </c>
      <c r="B291" s="2">
        <v>38807</v>
      </c>
      <c r="C291" s="3">
        <v>2239</v>
      </c>
      <c r="D291" s="1">
        <v>67340</v>
      </c>
      <c r="E291" s="1">
        <v>1</v>
      </c>
      <c r="F291" s="1">
        <v>269</v>
      </c>
      <c r="G291" s="2"/>
    </row>
    <row r="292" spans="1:7">
      <c r="A292" s="1">
        <v>6923</v>
      </c>
      <c r="B292" s="2">
        <v>38807</v>
      </c>
      <c r="C292" s="3">
        <v>2239</v>
      </c>
      <c r="D292" s="1">
        <v>63498</v>
      </c>
      <c r="E292" s="1">
        <v>1</v>
      </c>
      <c r="F292" s="1">
        <v>699</v>
      </c>
      <c r="G292" s="2"/>
    </row>
    <row r="293" spans="1:7">
      <c r="A293" s="1">
        <v>6949</v>
      </c>
      <c r="B293" s="2">
        <v>38807</v>
      </c>
      <c r="C293" s="3">
        <v>637</v>
      </c>
      <c r="D293" s="1">
        <v>69548</v>
      </c>
      <c r="E293" s="1">
        <v>1</v>
      </c>
      <c r="F293" s="1">
        <v>499</v>
      </c>
      <c r="G293" s="2"/>
    </row>
    <row r="294" spans="1:7">
      <c r="A294" s="1">
        <v>6949</v>
      </c>
      <c r="B294" s="2">
        <v>38807</v>
      </c>
      <c r="C294" s="3">
        <v>637</v>
      </c>
      <c r="D294" s="1">
        <v>49598</v>
      </c>
      <c r="E294" s="1">
        <v>1</v>
      </c>
      <c r="F294" s="1">
        <v>189</v>
      </c>
      <c r="G294" s="2"/>
    </row>
    <row r="295" spans="1:7">
      <c r="A295" s="1">
        <v>7058</v>
      </c>
      <c r="B295" s="2">
        <v>38809</v>
      </c>
      <c r="C295" s="3">
        <v>198</v>
      </c>
      <c r="D295" s="1">
        <v>59731</v>
      </c>
      <c r="E295" s="1">
        <v>1</v>
      </c>
      <c r="F295" s="1">
        <v>99</v>
      </c>
      <c r="G295" s="2"/>
    </row>
    <row r="296" spans="1:7">
      <c r="A296" s="1">
        <v>7059</v>
      </c>
      <c r="B296" s="2">
        <v>38809</v>
      </c>
      <c r="C296" s="3">
        <v>1982</v>
      </c>
      <c r="D296" s="1">
        <v>54831</v>
      </c>
      <c r="E296" s="1">
        <v>1</v>
      </c>
      <c r="F296" s="1">
        <v>399</v>
      </c>
      <c r="G296" s="2"/>
    </row>
    <row r="297" spans="1:7">
      <c r="A297" s="1">
        <v>7162</v>
      </c>
      <c r="B297" s="2">
        <v>38810</v>
      </c>
      <c r="C297" s="3">
        <v>3785</v>
      </c>
      <c r="D297" s="1">
        <v>71157</v>
      </c>
      <c r="E297" s="1">
        <v>1</v>
      </c>
      <c r="F297" s="1">
        <v>6999</v>
      </c>
      <c r="G297" s="2"/>
    </row>
    <row r="298" spans="1:7">
      <c r="A298" s="1">
        <v>7166</v>
      </c>
      <c r="B298" s="2">
        <v>38810</v>
      </c>
      <c r="C298" s="3">
        <v>3794</v>
      </c>
      <c r="D298" s="1">
        <v>17358</v>
      </c>
      <c r="E298" s="1">
        <v>1</v>
      </c>
      <c r="F298" s="1">
        <v>940</v>
      </c>
      <c r="G298" s="2"/>
    </row>
    <row r="299" spans="1:7">
      <c r="A299" s="1">
        <v>7289</v>
      </c>
      <c r="B299" s="2">
        <v>38812</v>
      </c>
      <c r="C299" s="3">
        <v>2995</v>
      </c>
      <c r="D299" s="1">
        <v>70546</v>
      </c>
      <c r="E299" s="1">
        <v>1</v>
      </c>
      <c r="F299" s="1">
        <v>679</v>
      </c>
      <c r="G299" s="2"/>
    </row>
    <row r="300" spans="1:7">
      <c r="A300" s="1">
        <v>7296</v>
      </c>
      <c r="B300" s="2">
        <v>38812</v>
      </c>
      <c r="C300" s="3">
        <v>332</v>
      </c>
      <c r="D300" s="1">
        <v>69744</v>
      </c>
      <c r="E300" s="1">
        <v>1</v>
      </c>
      <c r="F300" s="1">
        <v>1499</v>
      </c>
      <c r="G300" s="2"/>
    </row>
    <row r="301" spans="1:7">
      <c r="A301" s="1">
        <v>7296</v>
      </c>
      <c r="B301" s="2">
        <v>38812</v>
      </c>
      <c r="C301" s="3">
        <v>332</v>
      </c>
      <c r="D301" s="1">
        <v>69744</v>
      </c>
      <c r="E301" s="1">
        <v>1</v>
      </c>
      <c r="F301" s="1">
        <v>1499</v>
      </c>
      <c r="G301" s="2"/>
    </row>
    <row r="302" spans="1:7">
      <c r="A302" s="1">
        <v>7296</v>
      </c>
      <c r="B302" s="2">
        <v>38812</v>
      </c>
      <c r="C302" s="3">
        <v>332</v>
      </c>
      <c r="D302" s="1">
        <v>65376</v>
      </c>
      <c r="E302" s="1">
        <v>1</v>
      </c>
      <c r="F302" s="1">
        <v>1750</v>
      </c>
      <c r="G302" s="2"/>
    </row>
    <row r="303" spans="1:7">
      <c r="A303" s="1">
        <v>7296</v>
      </c>
      <c r="B303" s="2">
        <v>38812</v>
      </c>
      <c r="C303" s="3">
        <v>332</v>
      </c>
      <c r="D303" s="1">
        <v>62763</v>
      </c>
      <c r="E303" s="1">
        <v>1</v>
      </c>
      <c r="F303" s="1">
        <v>259</v>
      </c>
      <c r="G303" s="2"/>
    </row>
    <row r="304" spans="1:7">
      <c r="A304" s="1">
        <v>7296</v>
      </c>
      <c r="B304" s="2">
        <v>38812</v>
      </c>
      <c r="C304" s="3">
        <v>332</v>
      </c>
      <c r="D304" s="1">
        <v>61485</v>
      </c>
      <c r="E304" s="1">
        <v>1</v>
      </c>
      <c r="F304" s="1">
        <v>179</v>
      </c>
      <c r="G304" s="2"/>
    </row>
    <row r="305" spans="1:7">
      <c r="A305" s="1">
        <v>7296</v>
      </c>
      <c r="B305" s="2">
        <v>38812</v>
      </c>
      <c r="C305" s="3">
        <v>332</v>
      </c>
      <c r="D305" s="1">
        <v>69997</v>
      </c>
      <c r="E305" s="1">
        <v>1</v>
      </c>
      <c r="F305" s="1">
        <v>239</v>
      </c>
      <c r="G305" s="2"/>
    </row>
    <row r="306" spans="1:7">
      <c r="A306" s="1">
        <v>7299</v>
      </c>
      <c r="B306" s="2">
        <v>38812</v>
      </c>
      <c r="C306" s="3">
        <v>3675</v>
      </c>
      <c r="D306" s="1">
        <v>70413</v>
      </c>
      <c r="E306" s="1">
        <v>1</v>
      </c>
      <c r="F306" s="1">
        <v>0</v>
      </c>
      <c r="G306" s="2"/>
    </row>
    <row r="307" spans="1:7">
      <c r="A307" s="1">
        <v>7299</v>
      </c>
      <c r="B307" s="2">
        <v>38812</v>
      </c>
      <c r="C307" s="3">
        <v>3675</v>
      </c>
      <c r="D307" s="1">
        <v>70413</v>
      </c>
      <c r="E307" s="1">
        <v>1</v>
      </c>
      <c r="F307" s="1">
        <v>0</v>
      </c>
      <c r="G307" s="2"/>
    </row>
    <row r="308" spans="1:7">
      <c r="A308" s="1">
        <v>7318</v>
      </c>
      <c r="B308" s="2">
        <v>38812</v>
      </c>
      <c r="C308" s="3">
        <v>527</v>
      </c>
      <c r="D308" s="1">
        <v>67754</v>
      </c>
      <c r="E308" s="1">
        <v>1</v>
      </c>
      <c r="F308" s="1">
        <v>7999</v>
      </c>
      <c r="G308" s="2"/>
    </row>
    <row r="309" spans="1:7">
      <c r="A309" s="1">
        <v>7318</v>
      </c>
      <c r="B309" s="2">
        <v>38812</v>
      </c>
      <c r="C309" s="3">
        <v>527</v>
      </c>
      <c r="D309" s="1">
        <v>54817</v>
      </c>
      <c r="E309" s="1">
        <v>1</v>
      </c>
      <c r="F309" s="1">
        <v>99</v>
      </c>
      <c r="G309" s="2"/>
    </row>
    <row r="310" spans="1:7">
      <c r="A310" s="1">
        <v>7320</v>
      </c>
      <c r="B310" s="2">
        <v>38812</v>
      </c>
      <c r="C310" s="3">
        <v>539</v>
      </c>
      <c r="D310" s="1">
        <v>67996</v>
      </c>
      <c r="E310" s="1">
        <v>1</v>
      </c>
      <c r="F310" s="1">
        <v>1990</v>
      </c>
      <c r="G310" s="2"/>
    </row>
    <row r="311" spans="1:7">
      <c r="A311" s="1">
        <v>7325</v>
      </c>
      <c r="B311" s="2">
        <v>38812</v>
      </c>
      <c r="C311" s="3">
        <v>62</v>
      </c>
      <c r="D311" s="1">
        <v>59859</v>
      </c>
      <c r="E311" s="1">
        <v>1</v>
      </c>
      <c r="F311" s="1">
        <v>649</v>
      </c>
      <c r="G311" s="2"/>
    </row>
    <row r="312" spans="1:7">
      <c r="A312" s="1">
        <v>7358</v>
      </c>
      <c r="B312" s="2">
        <v>38813</v>
      </c>
      <c r="C312" s="3">
        <v>1944</v>
      </c>
      <c r="D312" s="1">
        <v>67368</v>
      </c>
      <c r="E312" s="1">
        <v>1</v>
      </c>
      <c r="F312" s="1">
        <v>330</v>
      </c>
      <c r="G312" s="2"/>
    </row>
    <row r="313" spans="1:7">
      <c r="A313" s="1">
        <v>7375</v>
      </c>
      <c r="B313" s="2">
        <v>38813</v>
      </c>
      <c r="C313" s="3">
        <v>3508</v>
      </c>
      <c r="D313" s="1">
        <v>55190</v>
      </c>
      <c r="E313" s="1">
        <v>1</v>
      </c>
      <c r="F313" s="1">
        <v>170</v>
      </c>
      <c r="G313" s="2"/>
    </row>
    <row r="314" spans="1:7">
      <c r="A314" s="1">
        <v>7460</v>
      </c>
      <c r="B314" s="2">
        <v>38814</v>
      </c>
      <c r="C314" s="3">
        <v>542</v>
      </c>
      <c r="D314" s="1">
        <v>51157</v>
      </c>
      <c r="E314" s="1">
        <v>2</v>
      </c>
      <c r="F314" s="1">
        <v>1090</v>
      </c>
      <c r="G314" s="2"/>
    </row>
    <row r="315" spans="1:7">
      <c r="A315" s="1">
        <v>7465</v>
      </c>
      <c r="B315" s="2">
        <v>38814</v>
      </c>
      <c r="C315" s="3">
        <v>805</v>
      </c>
      <c r="D315" s="1">
        <v>51157</v>
      </c>
      <c r="E315" s="1">
        <v>1</v>
      </c>
      <c r="F315" s="1">
        <v>545</v>
      </c>
      <c r="G315" s="2"/>
    </row>
    <row r="316" spans="1:7">
      <c r="A316" s="1">
        <v>7465</v>
      </c>
      <c r="B316" s="2">
        <v>38814</v>
      </c>
      <c r="C316" s="3">
        <v>805</v>
      </c>
      <c r="D316" s="1">
        <v>51159</v>
      </c>
      <c r="E316" s="1">
        <v>1</v>
      </c>
      <c r="F316" s="1">
        <v>330</v>
      </c>
      <c r="G316" s="2"/>
    </row>
    <row r="317" spans="1:7">
      <c r="A317" s="1">
        <v>7465</v>
      </c>
      <c r="B317" s="2">
        <v>38814</v>
      </c>
      <c r="C317" s="3">
        <v>805</v>
      </c>
      <c r="D317" s="1">
        <v>69771</v>
      </c>
      <c r="E317" s="1">
        <v>1</v>
      </c>
      <c r="F317" s="1">
        <v>999</v>
      </c>
      <c r="G317" s="2"/>
    </row>
    <row r="318" spans="1:7">
      <c r="A318" s="1">
        <v>7504</v>
      </c>
      <c r="B318" s="2">
        <v>38815</v>
      </c>
      <c r="C318" s="3">
        <v>2956</v>
      </c>
      <c r="D318" s="1">
        <v>52902</v>
      </c>
      <c r="E318" s="1">
        <v>1</v>
      </c>
      <c r="F318" s="1">
        <v>699</v>
      </c>
      <c r="G318" s="2"/>
    </row>
    <row r="319" spans="1:7">
      <c r="A319" s="1">
        <v>7504</v>
      </c>
      <c r="B319" s="2">
        <v>38815</v>
      </c>
      <c r="C319" s="3">
        <v>2956</v>
      </c>
      <c r="D319" s="1">
        <v>52902</v>
      </c>
      <c r="E319" s="1">
        <v>1</v>
      </c>
      <c r="F319" s="1">
        <v>699</v>
      </c>
      <c r="G319" s="2"/>
    </row>
    <row r="320" spans="1:7">
      <c r="A320" s="1">
        <v>7518</v>
      </c>
      <c r="B320" s="2">
        <v>38815</v>
      </c>
      <c r="C320" s="3">
        <v>3855</v>
      </c>
      <c r="D320" s="1">
        <v>70501</v>
      </c>
      <c r="E320" s="1">
        <v>1</v>
      </c>
      <c r="F320" s="1">
        <v>20610</v>
      </c>
      <c r="G320" s="2"/>
    </row>
    <row r="321" spans="1:7">
      <c r="A321" s="1">
        <v>7518</v>
      </c>
      <c r="B321" s="2">
        <v>38815</v>
      </c>
      <c r="C321" s="3">
        <v>3855</v>
      </c>
      <c r="D321" s="1">
        <v>49329</v>
      </c>
      <c r="E321" s="1">
        <v>1</v>
      </c>
      <c r="F321" s="1">
        <v>100</v>
      </c>
      <c r="G321" s="2"/>
    </row>
    <row r="322" spans="1:7">
      <c r="A322" s="1">
        <v>7526</v>
      </c>
      <c r="B322" s="2">
        <v>38815</v>
      </c>
      <c r="C322" s="3">
        <v>539</v>
      </c>
      <c r="D322" s="1">
        <v>48862</v>
      </c>
      <c r="E322" s="1">
        <v>1</v>
      </c>
      <c r="F322" s="1">
        <v>0</v>
      </c>
      <c r="G322" s="2"/>
    </row>
    <row r="323" spans="1:7">
      <c r="A323" s="1">
        <v>7526</v>
      </c>
      <c r="B323" s="2">
        <v>38815</v>
      </c>
      <c r="C323" s="3">
        <v>539</v>
      </c>
      <c r="D323" s="1">
        <v>41244</v>
      </c>
      <c r="E323" s="1">
        <v>1</v>
      </c>
      <c r="F323" s="1">
        <v>110</v>
      </c>
      <c r="G323" s="2"/>
    </row>
    <row r="324" spans="1:7">
      <c r="A324" s="1">
        <v>7532</v>
      </c>
      <c r="B324" s="2">
        <v>38816</v>
      </c>
      <c r="C324" s="3">
        <v>1006</v>
      </c>
      <c r="D324" s="1">
        <v>70279</v>
      </c>
      <c r="E324" s="1">
        <v>1</v>
      </c>
      <c r="F324" s="1">
        <v>24110</v>
      </c>
      <c r="G324" s="2"/>
    </row>
    <row r="325" spans="1:7">
      <c r="A325" s="1">
        <v>7562</v>
      </c>
      <c r="B325" s="2">
        <v>38816</v>
      </c>
      <c r="C325" s="3">
        <v>2300</v>
      </c>
      <c r="D325" s="1">
        <v>68034</v>
      </c>
      <c r="E325" s="1">
        <v>1</v>
      </c>
      <c r="F325" s="1">
        <v>2990</v>
      </c>
      <c r="G325" s="2"/>
    </row>
    <row r="326" spans="1:7">
      <c r="A326" s="1">
        <v>7562</v>
      </c>
      <c r="B326" s="2">
        <v>38816</v>
      </c>
      <c r="C326" s="3">
        <v>2300</v>
      </c>
      <c r="D326" s="1">
        <v>41263</v>
      </c>
      <c r="E326" s="1">
        <v>1</v>
      </c>
      <c r="F326" s="1">
        <v>110</v>
      </c>
      <c r="G326" s="2"/>
    </row>
    <row r="327" spans="1:7">
      <c r="A327" s="1">
        <v>7580</v>
      </c>
      <c r="B327" s="2">
        <v>38816</v>
      </c>
      <c r="C327" s="3">
        <v>3868</v>
      </c>
      <c r="D327" s="1">
        <v>68549</v>
      </c>
      <c r="E327" s="1">
        <v>1</v>
      </c>
      <c r="F327" s="1">
        <v>24819</v>
      </c>
      <c r="G327" s="2"/>
    </row>
    <row r="328" spans="1:7">
      <c r="A328" s="1">
        <v>7580</v>
      </c>
      <c r="B328" s="2">
        <v>38816</v>
      </c>
      <c r="C328" s="3">
        <v>3868</v>
      </c>
      <c r="D328" s="1">
        <v>68549</v>
      </c>
      <c r="E328" s="1">
        <v>1</v>
      </c>
      <c r="F328" s="1">
        <v>24999</v>
      </c>
      <c r="G328" s="2"/>
    </row>
    <row r="329" spans="1:7">
      <c r="A329" s="1">
        <v>7584</v>
      </c>
      <c r="B329" s="2">
        <v>38816</v>
      </c>
      <c r="C329" s="3">
        <v>3873</v>
      </c>
      <c r="D329" s="1">
        <v>61484</v>
      </c>
      <c r="E329" s="1">
        <v>1</v>
      </c>
      <c r="F329" s="1">
        <v>179</v>
      </c>
      <c r="G329" s="2"/>
    </row>
    <row r="330" spans="1:7">
      <c r="A330" s="1">
        <v>7656</v>
      </c>
      <c r="B330" s="2">
        <v>38817</v>
      </c>
      <c r="C330" s="3">
        <v>637</v>
      </c>
      <c r="D330" s="1">
        <v>61528</v>
      </c>
      <c r="E330" s="1">
        <v>1</v>
      </c>
      <c r="F330" s="1">
        <v>439</v>
      </c>
      <c r="G330" s="2"/>
    </row>
    <row r="331" spans="1:7">
      <c r="A331" s="1">
        <v>7656</v>
      </c>
      <c r="B331" s="2">
        <v>38817</v>
      </c>
      <c r="C331" s="3">
        <v>637</v>
      </c>
      <c r="D331" s="1">
        <v>40233</v>
      </c>
      <c r="E331" s="1">
        <v>1</v>
      </c>
      <c r="F331" s="1">
        <v>670</v>
      </c>
      <c r="G331" s="2"/>
    </row>
    <row r="332" spans="1:7">
      <c r="A332" s="1">
        <v>7659</v>
      </c>
      <c r="B332" s="2">
        <v>38818</v>
      </c>
      <c r="C332" s="3">
        <v>1006</v>
      </c>
      <c r="D332" s="1">
        <v>65497</v>
      </c>
      <c r="E332" s="1">
        <v>1</v>
      </c>
      <c r="F332" s="1">
        <v>329</v>
      </c>
      <c r="G332" s="2"/>
    </row>
    <row r="333" spans="1:7">
      <c r="A333" s="1">
        <v>7666</v>
      </c>
      <c r="B333" s="2">
        <v>38818</v>
      </c>
      <c r="C333" s="3">
        <v>1335</v>
      </c>
      <c r="D333" s="1">
        <v>66185</v>
      </c>
      <c r="E333" s="1">
        <v>1</v>
      </c>
      <c r="F333" s="1">
        <v>159</v>
      </c>
      <c r="G333" s="2"/>
    </row>
    <row r="334" spans="1:7">
      <c r="A334" s="1">
        <v>7666</v>
      </c>
      <c r="B334" s="2">
        <v>38818</v>
      </c>
      <c r="C334" s="3">
        <v>1335</v>
      </c>
      <c r="D334" s="1">
        <v>71296</v>
      </c>
      <c r="E334" s="1">
        <v>1</v>
      </c>
      <c r="F334" s="1">
        <v>679</v>
      </c>
      <c r="G334" s="2"/>
    </row>
    <row r="335" spans="1:7">
      <c r="A335" s="1">
        <v>7702</v>
      </c>
      <c r="B335" s="2">
        <v>38818</v>
      </c>
      <c r="C335" s="3">
        <v>3508</v>
      </c>
      <c r="D335" s="1">
        <v>62492</v>
      </c>
      <c r="E335" s="1">
        <v>1</v>
      </c>
      <c r="F335" s="1">
        <v>390</v>
      </c>
      <c r="G335" s="2"/>
    </row>
    <row r="336" spans="1:7">
      <c r="A336" s="1">
        <v>7708</v>
      </c>
      <c r="B336" s="2">
        <v>38818</v>
      </c>
      <c r="C336" s="3">
        <v>3855</v>
      </c>
      <c r="D336" s="1">
        <v>69528</v>
      </c>
      <c r="E336" s="1">
        <v>1</v>
      </c>
      <c r="F336" s="1">
        <v>249</v>
      </c>
      <c r="G336" s="2"/>
    </row>
    <row r="337" spans="1:7">
      <c r="A337" s="1">
        <v>7759</v>
      </c>
      <c r="B337" s="2">
        <v>38819</v>
      </c>
      <c r="C337" s="3">
        <v>284</v>
      </c>
      <c r="D337" s="1">
        <v>26465</v>
      </c>
      <c r="E337" s="1">
        <v>1</v>
      </c>
      <c r="F337" s="1">
        <v>500</v>
      </c>
      <c r="G337" s="2"/>
    </row>
    <row r="338" spans="1:7">
      <c r="A338" s="1">
        <v>7769</v>
      </c>
      <c r="B338" s="2">
        <v>38819</v>
      </c>
      <c r="C338" s="3">
        <v>332</v>
      </c>
      <c r="D338" s="1">
        <v>26465</v>
      </c>
      <c r="E338" s="1">
        <v>1</v>
      </c>
      <c r="F338" s="1">
        <v>6400</v>
      </c>
      <c r="G338" s="2"/>
    </row>
    <row r="339" spans="1:7">
      <c r="A339" s="1">
        <v>7806</v>
      </c>
      <c r="B339" s="2">
        <v>38820</v>
      </c>
      <c r="C339" s="3">
        <v>1246</v>
      </c>
      <c r="D339" s="1">
        <v>51397</v>
      </c>
      <c r="E339" s="1">
        <v>1</v>
      </c>
      <c r="F339" s="1">
        <v>620</v>
      </c>
      <c r="G339" s="2"/>
    </row>
    <row r="340" spans="1:7">
      <c r="A340" s="1">
        <v>7911</v>
      </c>
      <c r="B340" s="2">
        <v>38821</v>
      </c>
      <c r="C340" s="3">
        <v>2122</v>
      </c>
      <c r="D340" s="1">
        <v>48862</v>
      </c>
      <c r="E340" s="1">
        <v>1</v>
      </c>
      <c r="F340" s="1">
        <v>0</v>
      </c>
      <c r="G340" s="2"/>
    </row>
    <row r="341" spans="1:7">
      <c r="A341" s="1">
        <v>7911</v>
      </c>
      <c r="B341" s="2">
        <v>38821</v>
      </c>
      <c r="C341" s="3">
        <v>2122</v>
      </c>
      <c r="D341" s="1">
        <v>69730</v>
      </c>
      <c r="E341" s="1">
        <v>1</v>
      </c>
      <c r="F341" s="1">
        <v>359</v>
      </c>
      <c r="G341" s="2"/>
    </row>
    <row r="342" spans="1:7">
      <c r="A342" s="1">
        <v>7911</v>
      </c>
      <c r="B342" s="2">
        <v>38821</v>
      </c>
      <c r="C342" s="3">
        <v>2122</v>
      </c>
      <c r="D342" s="1">
        <v>39948</v>
      </c>
      <c r="E342" s="1">
        <v>2</v>
      </c>
      <c r="F342" s="1">
        <v>695</v>
      </c>
      <c r="G342" s="2"/>
    </row>
    <row r="343" spans="1:7">
      <c r="A343" s="1">
        <v>7911</v>
      </c>
      <c r="B343" s="2">
        <v>38821</v>
      </c>
      <c r="C343" s="3">
        <v>2122</v>
      </c>
      <c r="D343" s="1">
        <v>67364</v>
      </c>
      <c r="E343" s="1">
        <v>1</v>
      </c>
      <c r="F343" s="1">
        <v>285</v>
      </c>
      <c r="G343" s="2"/>
    </row>
    <row r="344" spans="1:7">
      <c r="A344" s="1">
        <v>7911</v>
      </c>
      <c r="B344" s="2">
        <v>38821</v>
      </c>
      <c r="C344" s="3">
        <v>2122</v>
      </c>
      <c r="D344" s="1">
        <v>67364</v>
      </c>
      <c r="E344" s="1">
        <v>1</v>
      </c>
      <c r="F344" s="1">
        <v>290</v>
      </c>
      <c r="G344" s="2"/>
    </row>
    <row r="345" spans="1:7">
      <c r="A345" s="1">
        <v>7911</v>
      </c>
      <c r="B345" s="2">
        <v>38821</v>
      </c>
      <c r="C345" s="3">
        <v>2122</v>
      </c>
      <c r="D345" s="1">
        <v>67366</v>
      </c>
      <c r="E345" s="1">
        <v>1</v>
      </c>
      <c r="F345" s="1">
        <v>290</v>
      </c>
      <c r="G345" s="2"/>
    </row>
    <row r="346" spans="1:7">
      <c r="A346" s="1">
        <v>7911</v>
      </c>
      <c r="B346" s="2">
        <v>38821</v>
      </c>
      <c r="C346" s="3">
        <v>2122</v>
      </c>
      <c r="D346" s="1">
        <v>67368</v>
      </c>
      <c r="E346" s="1">
        <v>2</v>
      </c>
      <c r="F346" s="1">
        <v>581</v>
      </c>
      <c r="G346" s="2"/>
    </row>
    <row r="347" spans="1:7">
      <c r="A347" s="1">
        <v>7951</v>
      </c>
      <c r="B347" s="2">
        <v>38821</v>
      </c>
      <c r="C347" s="3">
        <v>332</v>
      </c>
      <c r="D347" s="1">
        <v>69997</v>
      </c>
      <c r="E347" s="1">
        <v>1</v>
      </c>
      <c r="F347" s="1">
        <v>149</v>
      </c>
      <c r="G347" s="2"/>
    </row>
    <row r="348" spans="1:7">
      <c r="A348" s="1">
        <v>7951</v>
      </c>
      <c r="B348" s="2">
        <v>38821</v>
      </c>
      <c r="C348" s="3">
        <v>332</v>
      </c>
      <c r="D348" s="1">
        <v>69997</v>
      </c>
      <c r="E348" s="1">
        <v>1</v>
      </c>
      <c r="F348" s="1">
        <v>149</v>
      </c>
      <c r="G348" s="2"/>
    </row>
    <row r="349" spans="1:7">
      <c r="A349" s="1">
        <v>8022</v>
      </c>
      <c r="B349" s="2">
        <v>38821</v>
      </c>
      <c r="C349" s="3">
        <v>921</v>
      </c>
      <c r="D349" s="1">
        <v>2809</v>
      </c>
      <c r="E349" s="1">
        <v>2</v>
      </c>
      <c r="F349" s="1">
        <v>232</v>
      </c>
      <c r="G349" s="2"/>
    </row>
    <row r="350" spans="1:7">
      <c r="A350" s="1">
        <v>8022</v>
      </c>
      <c r="B350" s="2">
        <v>38821</v>
      </c>
      <c r="C350" s="3">
        <v>921</v>
      </c>
      <c r="D350" s="1">
        <v>2808</v>
      </c>
      <c r="E350" s="1">
        <v>2</v>
      </c>
      <c r="F350" s="1">
        <v>232</v>
      </c>
      <c r="G350" s="2"/>
    </row>
    <row r="351" spans="1:7">
      <c r="A351" s="1">
        <v>8022</v>
      </c>
      <c r="B351" s="2">
        <v>38821</v>
      </c>
      <c r="C351" s="3">
        <v>921</v>
      </c>
      <c r="D351" s="1">
        <v>2812</v>
      </c>
      <c r="E351" s="1">
        <v>5</v>
      </c>
      <c r="F351" s="1">
        <v>495</v>
      </c>
      <c r="G351" s="2"/>
    </row>
    <row r="352" spans="1:7">
      <c r="A352" s="1">
        <v>8022</v>
      </c>
      <c r="B352" s="2">
        <v>38821</v>
      </c>
      <c r="C352" s="3">
        <v>921</v>
      </c>
      <c r="D352" s="1">
        <v>51398</v>
      </c>
      <c r="E352" s="1">
        <v>5</v>
      </c>
      <c r="F352" s="1">
        <v>3146</v>
      </c>
      <c r="G352" s="2"/>
    </row>
    <row r="353" spans="1:7">
      <c r="A353" s="1">
        <v>8022</v>
      </c>
      <c r="B353" s="2">
        <v>38821</v>
      </c>
      <c r="C353" s="3">
        <v>921</v>
      </c>
      <c r="D353" s="1">
        <v>51398</v>
      </c>
      <c r="E353" s="1">
        <v>1</v>
      </c>
      <c r="F353" s="1">
        <v>715</v>
      </c>
      <c r="G353" s="2"/>
    </row>
    <row r="354" spans="1:7">
      <c r="A354" s="1">
        <v>8096</v>
      </c>
      <c r="B354" s="2">
        <v>38822</v>
      </c>
      <c r="C354" s="3">
        <v>2800</v>
      </c>
      <c r="D354" s="1">
        <v>68293</v>
      </c>
      <c r="E354" s="1">
        <v>1</v>
      </c>
      <c r="F354" s="1">
        <v>11980</v>
      </c>
      <c r="G354" s="2"/>
    </row>
    <row r="355" spans="1:7">
      <c r="A355" s="1">
        <v>8173</v>
      </c>
      <c r="B355" s="2">
        <v>38822</v>
      </c>
      <c r="C355" s="3">
        <v>4011</v>
      </c>
      <c r="D355" s="1">
        <v>64268</v>
      </c>
      <c r="E355" s="1">
        <v>1</v>
      </c>
      <c r="F355" s="1">
        <v>490</v>
      </c>
      <c r="G355" s="2"/>
    </row>
    <row r="356" spans="1:7">
      <c r="A356" s="1">
        <v>8173</v>
      </c>
      <c r="B356" s="2">
        <v>38822</v>
      </c>
      <c r="C356" s="3">
        <v>4011</v>
      </c>
      <c r="D356" s="1">
        <v>70521</v>
      </c>
      <c r="E356" s="1">
        <v>1</v>
      </c>
      <c r="F356" s="1">
        <v>299</v>
      </c>
      <c r="G356" s="2"/>
    </row>
    <row r="357" spans="1:7">
      <c r="A357" s="1">
        <v>8173</v>
      </c>
      <c r="B357" s="2">
        <v>38822</v>
      </c>
      <c r="C357" s="3">
        <v>4011</v>
      </c>
      <c r="D357" s="1">
        <v>61564</v>
      </c>
      <c r="E357" s="1">
        <v>2</v>
      </c>
      <c r="F357" s="1">
        <v>1998</v>
      </c>
      <c r="G357" s="2"/>
    </row>
    <row r="358" spans="1:7">
      <c r="A358" s="1">
        <v>8178</v>
      </c>
      <c r="B358" s="2">
        <v>38822</v>
      </c>
      <c r="C358" s="3">
        <v>539</v>
      </c>
      <c r="D358" s="1">
        <v>26466</v>
      </c>
      <c r="E358" s="1">
        <v>1</v>
      </c>
      <c r="F358" s="1">
        <v>500</v>
      </c>
      <c r="G358" s="2"/>
    </row>
    <row r="359" spans="1:7">
      <c r="A359" s="1">
        <v>8254</v>
      </c>
      <c r="B359" s="2">
        <v>38823</v>
      </c>
      <c r="C359" s="3">
        <v>1982</v>
      </c>
      <c r="D359" s="1">
        <v>67653</v>
      </c>
      <c r="E359" s="1">
        <v>3</v>
      </c>
      <c r="F359" s="1">
        <v>3870</v>
      </c>
      <c r="G359" s="2"/>
    </row>
    <row r="360" spans="1:7">
      <c r="A360" s="1">
        <v>8254</v>
      </c>
      <c r="B360" s="2">
        <v>38823</v>
      </c>
      <c r="C360" s="3">
        <v>1982</v>
      </c>
      <c r="D360" s="1">
        <v>67653</v>
      </c>
      <c r="E360" s="1">
        <v>3</v>
      </c>
      <c r="F360" s="1">
        <v>5288</v>
      </c>
      <c r="G360" s="2"/>
    </row>
    <row r="361" spans="1:7">
      <c r="A361" s="1">
        <v>8293</v>
      </c>
      <c r="B361" s="2">
        <v>38823</v>
      </c>
      <c r="C361" s="3">
        <v>2747</v>
      </c>
      <c r="D361" s="1">
        <v>70413</v>
      </c>
      <c r="E361" s="1">
        <v>1</v>
      </c>
      <c r="F361" s="1">
        <v>0</v>
      </c>
      <c r="G361" s="2"/>
    </row>
    <row r="362" spans="1:7">
      <c r="A362" s="1">
        <v>8293</v>
      </c>
      <c r="B362" s="2">
        <v>38823</v>
      </c>
      <c r="C362" s="3">
        <v>2747</v>
      </c>
      <c r="D362" s="1">
        <v>70630</v>
      </c>
      <c r="E362" s="1">
        <v>1</v>
      </c>
      <c r="F362" s="1">
        <v>149</v>
      </c>
      <c r="G362" s="2"/>
    </row>
    <row r="363" spans="1:7">
      <c r="A363" s="1">
        <v>8293</v>
      </c>
      <c r="B363" s="2">
        <v>38823</v>
      </c>
      <c r="C363" s="3">
        <v>2747</v>
      </c>
      <c r="D363" s="1">
        <v>70630</v>
      </c>
      <c r="E363" s="1">
        <v>1</v>
      </c>
      <c r="F363" s="1">
        <v>150</v>
      </c>
      <c r="G363" s="2"/>
    </row>
    <row r="364" spans="1:7">
      <c r="A364" s="1">
        <v>8306</v>
      </c>
      <c r="B364" s="2">
        <v>38823</v>
      </c>
      <c r="C364" s="3">
        <v>2989</v>
      </c>
      <c r="D364" s="1">
        <v>69249</v>
      </c>
      <c r="E364" s="1">
        <v>1</v>
      </c>
      <c r="F364" s="1">
        <v>999</v>
      </c>
      <c r="G364" s="2"/>
    </row>
    <row r="365" spans="1:7">
      <c r="A365" s="1">
        <v>8314</v>
      </c>
      <c r="B365" s="2">
        <v>38823</v>
      </c>
      <c r="C365" s="3">
        <v>3233</v>
      </c>
      <c r="D365" s="1">
        <v>70127</v>
      </c>
      <c r="E365" s="1">
        <v>1</v>
      </c>
      <c r="F365" s="1">
        <v>1988</v>
      </c>
      <c r="G365" s="2"/>
    </row>
    <row r="366" spans="1:7">
      <c r="A366" s="1">
        <v>8478</v>
      </c>
      <c r="B366" s="2">
        <v>38824</v>
      </c>
      <c r="C366" s="3">
        <v>1677</v>
      </c>
      <c r="D366" s="1">
        <v>69997</v>
      </c>
      <c r="E366" s="1">
        <v>1</v>
      </c>
      <c r="F366" s="1">
        <v>149</v>
      </c>
      <c r="G366" s="2"/>
    </row>
    <row r="367" spans="1:7">
      <c r="A367" s="1">
        <v>8478</v>
      </c>
      <c r="B367" s="2">
        <v>38824</v>
      </c>
      <c r="C367" s="3">
        <v>1677</v>
      </c>
      <c r="D367" s="1">
        <v>69997</v>
      </c>
      <c r="E367" s="1">
        <v>1</v>
      </c>
      <c r="F367" s="1">
        <v>149</v>
      </c>
      <c r="G367" s="2"/>
    </row>
    <row r="368" spans="1:7">
      <c r="A368" s="1">
        <v>8492</v>
      </c>
      <c r="B368" s="2">
        <v>38824</v>
      </c>
      <c r="C368" s="3">
        <v>1982</v>
      </c>
      <c r="D368" s="1">
        <v>64217</v>
      </c>
      <c r="E368" s="1">
        <v>2</v>
      </c>
      <c r="F368" s="1">
        <v>498</v>
      </c>
      <c r="G368" s="2"/>
    </row>
    <row r="369" spans="1:7">
      <c r="A369" s="1">
        <v>8532</v>
      </c>
      <c r="B369" s="2">
        <v>38824</v>
      </c>
      <c r="C369" s="3">
        <v>2995</v>
      </c>
      <c r="D369" s="1">
        <v>67622</v>
      </c>
      <c r="E369" s="1">
        <v>1</v>
      </c>
      <c r="F369" s="1">
        <v>11201</v>
      </c>
      <c r="G369" s="2"/>
    </row>
    <row r="370" spans="1:7">
      <c r="A370" s="1">
        <v>8532</v>
      </c>
      <c r="B370" s="2">
        <v>38824</v>
      </c>
      <c r="C370" s="3">
        <v>2995</v>
      </c>
      <c r="D370" s="1">
        <v>59067</v>
      </c>
      <c r="E370" s="1">
        <v>1</v>
      </c>
      <c r="F370" s="1">
        <v>239</v>
      </c>
      <c r="G370" s="2"/>
    </row>
    <row r="371" spans="1:7">
      <c r="A371" s="1">
        <v>8532</v>
      </c>
      <c r="B371" s="2">
        <v>38824</v>
      </c>
      <c r="C371" s="3">
        <v>2995</v>
      </c>
      <c r="D371" s="1">
        <v>69771</v>
      </c>
      <c r="E371" s="1">
        <v>1</v>
      </c>
      <c r="F371" s="1">
        <v>999</v>
      </c>
      <c r="G371" s="2"/>
    </row>
    <row r="372" spans="1:7">
      <c r="A372" s="1">
        <v>8550</v>
      </c>
      <c r="B372" s="2">
        <v>38824</v>
      </c>
      <c r="C372" s="3">
        <v>332</v>
      </c>
      <c r="D372" s="1">
        <v>70997</v>
      </c>
      <c r="E372" s="1">
        <v>1</v>
      </c>
      <c r="F372" s="1">
        <v>8551</v>
      </c>
      <c r="G372" s="2"/>
    </row>
    <row r="373" spans="1:7">
      <c r="A373" s="1">
        <v>8550</v>
      </c>
      <c r="B373" s="2">
        <v>38824</v>
      </c>
      <c r="C373" s="3">
        <v>332</v>
      </c>
      <c r="D373" s="1">
        <v>69997</v>
      </c>
      <c r="E373" s="1">
        <v>1</v>
      </c>
      <c r="F373" s="1">
        <v>149</v>
      </c>
      <c r="G373" s="2"/>
    </row>
    <row r="374" spans="1:7">
      <c r="A374" s="1">
        <v>8550</v>
      </c>
      <c r="B374" s="2">
        <v>38824</v>
      </c>
      <c r="C374" s="3">
        <v>332</v>
      </c>
      <c r="D374" s="1">
        <v>69771</v>
      </c>
      <c r="E374" s="1">
        <v>1</v>
      </c>
      <c r="F374" s="1">
        <v>999</v>
      </c>
      <c r="G374" s="2"/>
    </row>
    <row r="375" spans="1:7">
      <c r="A375" s="1">
        <v>8626</v>
      </c>
      <c r="B375" s="2">
        <v>38824</v>
      </c>
      <c r="C375" s="3">
        <v>539</v>
      </c>
      <c r="D375" s="1">
        <v>2809</v>
      </c>
      <c r="E375" s="1">
        <v>1</v>
      </c>
      <c r="F375" s="1">
        <v>116</v>
      </c>
      <c r="G375" s="2"/>
    </row>
    <row r="376" spans="1:7">
      <c r="A376" s="1">
        <v>8626</v>
      </c>
      <c r="B376" s="2">
        <v>38824</v>
      </c>
      <c r="C376" s="3">
        <v>539</v>
      </c>
      <c r="D376" s="1">
        <v>2814</v>
      </c>
      <c r="E376" s="1">
        <v>1</v>
      </c>
      <c r="F376" s="1">
        <v>85</v>
      </c>
      <c r="G376" s="2"/>
    </row>
    <row r="377" spans="1:7">
      <c r="A377" s="1">
        <v>8652</v>
      </c>
      <c r="B377" s="2">
        <v>38824</v>
      </c>
      <c r="C377" s="3">
        <v>92</v>
      </c>
      <c r="D377" s="1">
        <v>54161</v>
      </c>
      <c r="E377" s="1">
        <v>1</v>
      </c>
      <c r="F377" s="1">
        <v>1688</v>
      </c>
      <c r="G377" s="2"/>
    </row>
    <row r="378" spans="1:7">
      <c r="A378" s="1">
        <v>8652</v>
      </c>
      <c r="B378" s="2">
        <v>38824</v>
      </c>
      <c r="C378" s="3">
        <v>92</v>
      </c>
      <c r="D378" s="1">
        <v>70094</v>
      </c>
      <c r="E378" s="1">
        <v>1</v>
      </c>
      <c r="F378" s="1">
        <v>269</v>
      </c>
      <c r="G378" s="2"/>
    </row>
    <row r="379" spans="1:7">
      <c r="A379" s="1">
        <v>8652</v>
      </c>
      <c r="B379" s="2">
        <v>38824</v>
      </c>
      <c r="C379" s="3">
        <v>92</v>
      </c>
      <c r="D379" s="1">
        <v>69913</v>
      </c>
      <c r="E379" s="1">
        <v>1</v>
      </c>
      <c r="F379" s="1">
        <v>1688</v>
      </c>
      <c r="G379" s="2"/>
    </row>
    <row r="380" spans="1:7">
      <c r="A380" s="1">
        <v>8668</v>
      </c>
      <c r="B380" s="2">
        <v>38825</v>
      </c>
      <c r="C380" s="3">
        <v>1246</v>
      </c>
      <c r="D380" s="1">
        <v>57344</v>
      </c>
      <c r="E380" s="1">
        <v>1</v>
      </c>
      <c r="F380" s="1">
        <v>800</v>
      </c>
      <c r="G380" s="2"/>
    </row>
    <row r="381" spans="1:7">
      <c r="A381" s="1">
        <v>8684</v>
      </c>
      <c r="B381" s="2">
        <v>38825</v>
      </c>
      <c r="C381" s="3">
        <v>1672</v>
      </c>
      <c r="D381" s="1">
        <v>70279</v>
      </c>
      <c r="E381" s="1">
        <v>1</v>
      </c>
      <c r="F381" s="1">
        <v>24110</v>
      </c>
      <c r="G381" s="2"/>
    </row>
    <row r="382" spans="1:7">
      <c r="A382" s="1">
        <v>8714</v>
      </c>
      <c r="B382" s="2">
        <v>38825</v>
      </c>
      <c r="C382" s="3">
        <v>4126</v>
      </c>
      <c r="D382" s="1">
        <v>69266</v>
      </c>
      <c r="E382" s="1">
        <v>1</v>
      </c>
      <c r="F382" s="1">
        <v>400</v>
      </c>
      <c r="G382" s="2"/>
    </row>
    <row r="383" spans="1:7">
      <c r="A383" s="1">
        <v>8714</v>
      </c>
      <c r="B383" s="2">
        <v>38825</v>
      </c>
      <c r="C383" s="3">
        <v>4126</v>
      </c>
      <c r="D383" s="1">
        <v>63042</v>
      </c>
      <c r="E383" s="1">
        <v>1</v>
      </c>
      <c r="F383" s="1">
        <v>0</v>
      </c>
      <c r="G383" s="2"/>
    </row>
    <row r="384" spans="1:7">
      <c r="A384" s="1">
        <v>8714</v>
      </c>
      <c r="B384" s="2">
        <v>38825</v>
      </c>
      <c r="C384" s="3">
        <v>4126</v>
      </c>
      <c r="D384" s="1">
        <v>68950</v>
      </c>
      <c r="E384" s="1">
        <v>1</v>
      </c>
      <c r="F384" s="1">
        <v>13280</v>
      </c>
      <c r="G384" s="2"/>
    </row>
    <row r="385" spans="1:7">
      <c r="A385" s="1">
        <v>8718</v>
      </c>
      <c r="B385" s="2">
        <v>38825</v>
      </c>
      <c r="C385" s="3">
        <v>450</v>
      </c>
      <c r="D385" s="1">
        <v>67003</v>
      </c>
      <c r="E385" s="1">
        <v>1</v>
      </c>
      <c r="F385" s="1">
        <v>3290</v>
      </c>
      <c r="G385" s="2"/>
    </row>
    <row r="386" spans="1:7">
      <c r="A386" s="1">
        <v>8747</v>
      </c>
      <c r="B386" s="2">
        <v>38826</v>
      </c>
      <c r="C386" s="3">
        <v>1729</v>
      </c>
      <c r="D386" s="1">
        <v>68951</v>
      </c>
      <c r="E386" s="1">
        <v>1</v>
      </c>
      <c r="F386" s="1">
        <v>13280</v>
      </c>
      <c r="G386" s="2"/>
    </row>
    <row r="387" spans="1:7">
      <c r="A387" s="1">
        <v>8747</v>
      </c>
      <c r="B387" s="2">
        <v>38826</v>
      </c>
      <c r="C387" s="3">
        <v>1729</v>
      </c>
      <c r="D387" s="1">
        <v>66406</v>
      </c>
      <c r="E387" s="1">
        <v>1</v>
      </c>
      <c r="F387" s="1">
        <v>2380</v>
      </c>
      <c r="G387" s="2"/>
    </row>
    <row r="388" spans="1:7">
      <c r="A388" s="1">
        <v>8764</v>
      </c>
      <c r="B388" s="2">
        <v>38826</v>
      </c>
      <c r="C388" s="3">
        <v>332</v>
      </c>
      <c r="D388" s="1">
        <v>71080</v>
      </c>
      <c r="E388" s="1">
        <v>1</v>
      </c>
      <c r="F388" s="1">
        <v>8990</v>
      </c>
      <c r="G388" s="2"/>
    </row>
    <row r="389" spans="1:7">
      <c r="A389" s="1">
        <v>8764</v>
      </c>
      <c r="B389" s="2">
        <v>38826</v>
      </c>
      <c r="C389" s="3">
        <v>332</v>
      </c>
      <c r="D389" s="1">
        <v>55963</v>
      </c>
      <c r="E389" s="1">
        <v>1</v>
      </c>
      <c r="F389" s="1">
        <v>999</v>
      </c>
      <c r="G389" s="2"/>
    </row>
    <row r="390" spans="1:7">
      <c r="A390" s="1">
        <v>8807</v>
      </c>
      <c r="B390" s="2">
        <v>38827</v>
      </c>
      <c r="C390" s="3">
        <v>1679</v>
      </c>
      <c r="D390" s="1">
        <v>55539</v>
      </c>
      <c r="E390" s="1">
        <v>1</v>
      </c>
      <c r="F390" s="1">
        <v>199</v>
      </c>
      <c r="G390" s="2"/>
    </row>
    <row r="391" spans="1:7">
      <c r="A391" s="1">
        <v>8897</v>
      </c>
      <c r="B391" s="2">
        <v>38828</v>
      </c>
      <c r="C391" s="3">
        <v>4163</v>
      </c>
      <c r="D391" s="1">
        <v>67368</v>
      </c>
      <c r="E391" s="1">
        <v>2</v>
      </c>
      <c r="F391" s="1">
        <v>660</v>
      </c>
      <c r="G391" s="2"/>
    </row>
    <row r="392" spans="1:7">
      <c r="A392" s="1">
        <v>8939</v>
      </c>
      <c r="B392" s="2">
        <v>38829</v>
      </c>
      <c r="C392" s="3">
        <v>2393</v>
      </c>
      <c r="D392" s="1">
        <v>48862</v>
      </c>
      <c r="E392" s="1">
        <v>4</v>
      </c>
      <c r="F392" s="1">
        <v>0</v>
      </c>
      <c r="G392" s="2"/>
    </row>
    <row r="393" spans="1:7">
      <c r="A393" s="1">
        <v>8950</v>
      </c>
      <c r="B393" s="2">
        <v>38829</v>
      </c>
      <c r="C393" s="3">
        <v>332</v>
      </c>
      <c r="D393" s="1">
        <v>70413</v>
      </c>
      <c r="E393" s="1">
        <v>1</v>
      </c>
      <c r="F393" s="1">
        <v>0</v>
      </c>
      <c r="G393" s="2"/>
    </row>
    <row r="394" spans="1:7">
      <c r="A394" s="1">
        <v>8950</v>
      </c>
      <c r="B394" s="2">
        <v>38829</v>
      </c>
      <c r="C394" s="3">
        <v>332</v>
      </c>
      <c r="D394" s="1">
        <v>70413</v>
      </c>
      <c r="E394" s="1">
        <v>1</v>
      </c>
      <c r="F394" s="1">
        <v>0</v>
      </c>
      <c r="G394" s="2"/>
    </row>
    <row r="395" spans="1:7">
      <c r="A395" s="1">
        <v>8979</v>
      </c>
      <c r="B395" s="2">
        <v>38829</v>
      </c>
      <c r="C395" s="3">
        <v>805</v>
      </c>
      <c r="D395" s="1">
        <v>51158</v>
      </c>
      <c r="E395" s="1">
        <v>1</v>
      </c>
      <c r="F395" s="1">
        <v>330</v>
      </c>
      <c r="G395" s="2"/>
    </row>
    <row r="396" spans="1:7">
      <c r="A396" s="1">
        <v>8979</v>
      </c>
      <c r="B396" s="2">
        <v>38829</v>
      </c>
      <c r="C396" s="3">
        <v>805</v>
      </c>
      <c r="D396" s="1">
        <v>51157</v>
      </c>
      <c r="E396" s="1">
        <v>1</v>
      </c>
      <c r="F396" s="1">
        <v>545</v>
      </c>
      <c r="G396" s="2"/>
    </row>
    <row r="397" spans="1:7">
      <c r="A397" s="1">
        <v>9097</v>
      </c>
      <c r="B397" s="2">
        <v>38831</v>
      </c>
      <c r="C397" s="3">
        <v>1672</v>
      </c>
      <c r="D397" s="1">
        <v>67206</v>
      </c>
      <c r="E397" s="1">
        <v>1</v>
      </c>
      <c r="F397" s="1">
        <v>299</v>
      </c>
      <c r="G397" s="2"/>
    </row>
    <row r="398" spans="1:7">
      <c r="A398" s="1">
        <v>9123</v>
      </c>
      <c r="B398" s="2">
        <v>38831</v>
      </c>
      <c r="C398" s="3">
        <v>3610</v>
      </c>
      <c r="D398" s="1">
        <v>40069</v>
      </c>
      <c r="E398" s="1">
        <v>1</v>
      </c>
      <c r="F398" s="1">
        <v>149</v>
      </c>
      <c r="G398" s="2"/>
    </row>
    <row r="399" spans="1:7">
      <c r="A399" s="1">
        <v>9123</v>
      </c>
      <c r="B399" s="2">
        <v>38831</v>
      </c>
      <c r="C399" s="3">
        <v>3610</v>
      </c>
      <c r="D399" s="1">
        <v>70631</v>
      </c>
      <c r="E399" s="1">
        <v>1</v>
      </c>
      <c r="F399" s="1">
        <v>299</v>
      </c>
      <c r="G399" s="2"/>
    </row>
    <row r="400" spans="1:7">
      <c r="A400" s="1">
        <v>9193</v>
      </c>
      <c r="B400" s="2">
        <v>38832</v>
      </c>
      <c r="C400" s="3">
        <v>3330</v>
      </c>
      <c r="D400" s="1">
        <v>71249</v>
      </c>
      <c r="E400" s="1">
        <v>1</v>
      </c>
      <c r="F400" s="1">
        <v>1499</v>
      </c>
      <c r="G400" s="2"/>
    </row>
    <row r="401" spans="1:7">
      <c r="A401" s="1">
        <v>9215</v>
      </c>
      <c r="B401" s="2">
        <v>38832</v>
      </c>
      <c r="C401" s="3">
        <v>637</v>
      </c>
      <c r="D401" s="1">
        <v>51399</v>
      </c>
      <c r="E401" s="1">
        <v>1</v>
      </c>
      <c r="F401" s="1">
        <v>765</v>
      </c>
      <c r="G401" s="2"/>
    </row>
    <row r="402" spans="1:7">
      <c r="A402" s="1">
        <v>9215</v>
      </c>
      <c r="B402" s="2">
        <v>38832</v>
      </c>
      <c r="C402" s="3">
        <v>637</v>
      </c>
      <c r="D402" s="1">
        <v>51399</v>
      </c>
      <c r="E402" s="1">
        <v>1</v>
      </c>
      <c r="F402" s="1">
        <v>765</v>
      </c>
      <c r="G402" s="2"/>
    </row>
    <row r="403" spans="1:7">
      <c r="A403" s="1">
        <v>9312</v>
      </c>
      <c r="B403" s="2">
        <v>38834</v>
      </c>
      <c r="C403" s="3">
        <v>284</v>
      </c>
      <c r="D403" s="1">
        <v>54816</v>
      </c>
      <c r="E403" s="1">
        <v>1</v>
      </c>
      <c r="F403" s="1">
        <v>99</v>
      </c>
      <c r="G403" s="2"/>
    </row>
    <row r="404" spans="1:7">
      <c r="A404" s="1">
        <v>9312</v>
      </c>
      <c r="B404" s="2">
        <v>38834</v>
      </c>
      <c r="C404" s="3">
        <v>284</v>
      </c>
      <c r="D404" s="1">
        <v>70682</v>
      </c>
      <c r="E404" s="1">
        <v>1</v>
      </c>
      <c r="F404" s="1">
        <v>997</v>
      </c>
      <c r="G404" s="2"/>
    </row>
    <row r="405" spans="1:7">
      <c r="A405" s="1">
        <v>9312</v>
      </c>
      <c r="B405" s="2">
        <v>38834</v>
      </c>
      <c r="C405" s="3">
        <v>284</v>
      </c>
      <c r="D405" s="1">
        <v>61409</v>
      </c>
      <c r="E405" s="1">
        <v>1</v>
      </c>
      <c r="F405" s="1">
        <v>1380</v>
      </c>
      <c r="G405" s="2"/>
    </row>
    <row r="406" spans="1:7">
      <c r="A406" s="1">
        <v>9317</v>
      </c>
      <c r="B406" s="2">
        <v>38834</v>
      </c>
      <c r="C406" s="3">
        <v>332</v>
      </c>
      <c r="D406" s="1">
        <v>2842</v>
      </c>
      <c r="E406" s="1">
        <v>1</v>
      </c>
      <c r="F406" s="1">
        <v>45</v>
      </c>
      <c r="G406" s="2"/>
    </row>
    <row r="407" spans="1:7">
      <c r="A407" s="1">
        <v>9369</v>
      </c>
      <c r="B407" s="2">
        <v>38835</v>
      </c>
      <c r="C407" s="3">
        <v>2747</v>
      </c>
      <c r="D407" s="1">
        <v>70413</v>
      </c>
      <c r="E407" s="1">
        <v>1</v>
      </c>
      <c r="F407" s="1">
        <v>0</v>
      </c>
      <c r="G407" s="2"/>
    </row>
    <row r="408" spans="1:7">
      <c r="A408" s="1">
        <v>9369</v>
      </c>
      <c r="B408" s="2">
        <v>38835</v>
      </c>
      <c r="C408" s="3">
        <v>2747</v>
      </c>
      <c r="D408" s="1">
        <v>70413</v>
      </c>
      <c r="E408" s="1">
        <v>1</v>
      </c>
      <c r="F408" s="1">
        <v>0</v>
      </c>
      <c r="G408" s="2"/>
    </row>
    <row r="409" spans="1:7">
      <c r="A409" s="1">
        <v>9430</v>
      </c>
      <c r="B409" s="2">
        <v>38836</v>
      </c>
      <c r="C409" s="3">
        <v>1726</v>
      </c>
      <c r="D409" s="1">
        <v>2762</v>
      </c>
      <c r="E409" s="1">
        <v>1</v>
      </c>
      <c r="F409" s="1">
        <v>50</v>
      </c>
      <c r="G409" s="2"/>
    </row>
    <row r="410" spans="1:7">
      <c r="A410" s="1">
        <v>9430</v>
      </c>
      <c r="B410" s="2">
        <v>38836</v>
      </c>
      <c r="C410" s="3">
        <v>1726</v>
      </c>
      <c r="D410" s="1">
        <v>71626</v>
      </c>
      <c r="E410" s="1">
        <v>1</v>
      </c>
      <c r="F410" s="1">
        <v>499</v>
      </c>
      <c r="G410" s="2"/>
    </row>
    <row r="411" spans="1:7">
      <c r="A411" s="1">
        <v>9430</v>
      </c>
      <c r="B411" s="2">
        <v>38836</v>
      </c>
      <c r="C411" s="3">
        <v>1726</v>
      </c>
      <c r="D411" s="1">
        <v>66337</v>
      </c>
      <c r="E411" s="1">
        <v>1</v>
      </c>
      <c r="F411" s="1">
        <v>299</v>
      </c>
      <c r="G411" s="2"/>
    </row>
    <row r="412" spans="1:7">
      <c r="A412" s="1">
        <v>9430</v>
      </c>
      <c r="B412" s="2">
        <v>38836</v>
      </c>
      <c r="C412" s="3">
        <v>1726</v>
      </c>
      <c r="D412" s="1">
        <v>2814</v>
      </c>
      <c r="E412" s="1">
        <v>1</v>
      </c>
      <c r="F412" s="1">
        <v>95</v>
      </c>
      <c r="G412" s="2"/>
    </row>
    <row r="413" spans="1:7">
      <c r="A413" s="1">
        <v>9430</v>
      </c>
      <c r="B413" s="2">
        <v>38836</v>
      </c>
      <c r="C413" s="3">
        <v>1726</v>
      </c>
      <c r="D413" s="1">
        <v>2813</v>
      </c>
      <c r="E413" s="1">
        <v>1</v>
      </c>
      <c r="F413" s="1">
        <v>95</v>
      </c>
      <c r="G413" s="2"/>
    </row>
    <row r="414" spans="1:7">
      <c r="A414" s="1">
        <v>9525</v>
      </c>
      <c r="B414" s="2">
        <v>38837</v>
      </c>
      <c r="C414" s="3">
        <v>1096</v>
      </c>
      <c r="D414" s="1">
        <v>53150</v>
      </c>
      <c r="E414" s="1">
        <v>1</v>
      </c>
      <c r="F414" s="1">
        <v>499</v>
      </c>
      <c r="G414" s="2"/>
    </row>
    <row r="415" spans="1:7">
      <c r="A415" s="1">
        <v>9525</v>
      </c>
      <c r="B415" s="2">
        <v>38837</v>
      </c>
      <c r="C415" s="3">
        <v>1096</v>
      </c>
      <c r="D415" s="1">
        <v>53150</v>
      </c>
      <c r="E415" s="1">
        <v>1</v>
      </c>
      <c r="F415" s="1">
        <v>499</v>
      </c>
      <c r="G415" s="2"/>
    </row>
    <row r="416" spans="1:7">
      <c r="A416" s="1">
        <v>9570</v>
      </c>
      <c r="B416" s="2">
        <v>38837</v>
      </c>
      <c r="C416" s="3">
        <v>2814</v>
      </c>
      <c r="D416" s="1">
        <v>54817</v>
      </c>
      <c r="E416" s="1">
        <v>1</v>
      </c>
      <c r="F416" s="1">
        <v>99</v>
      </c>
      <c r="G416" s="2"/>
    </row>
    <row r="417" spans="1:7">
      <c r="A417" s="1">
        <v>9575</v>
      </c>
      <c r="B417" s="2">
        <v>38837</v>
      </c>
      <c r="C417" s="3">
        <v>2956</v>
      </c>
      <c r="D417" s="1">
        <v>70501</v>
      </c>
      <c r="E417" s="1">
        <v>1</v>
      </c>
      <c r="F417" s="1">
        <v>19209</v>
      </c>
      <c r="G417" s="2"/>
    </row>
    <row r="418" spans="1:7">
      <c r="A418" s="1">
        <v>9575</v>
      </c>
      <c r="B418" s="2">
        <v>38837</v>
      </c>
      <c r="C418" s="3">
        <v>2956</v>
      </c>
      <c r="D418" s="1">
        <v>70102</v>
      </c>
      <c r="E418" s="1">
        <v>1</v>
      </c>
      <c r="F418" s="1">
        <v>599</v>
      </c>
      <c r="G418" s="2"/>
    </row>
    <row r="419" spans="1:7">
      <c r="A419" s="1">
        <v>9575</v>
      </c>
      <c r="B419" s="2">
        <v>38837</v>
      </c>
      <c r="C419" s="3">
        <v>2956</v>
      </c>
      <c r="D419" s="1">
        <v>71476</v>
      </c>
      <c r="E419" s="1">
        <v>1</v>
      </c>
      <c r="F419" s="1">
        <v>6999</v>
      </c>
      <c r="G419" s="2"/>
    </row>
    <row r="420" spans="1:7">
      <c r="A420" s="1">
        <v>9584</v>
      </c>
      <c r="B420" s="2">
        <v>38837</v>
      </c>
      <c r="C420" s="3">
        <v>332</v>
      </c>
      <c r="D420" s="1">
        <v>68950</v>
      </c>
      <c r="E420" s="1">
        <v>1</v>
      </c>
      <c r="F420" s="1">
        <v>12300</v>
      </c>
      <c r="G420" s="2"/>
    </row>
    <row r="421" spans="1:7">
      <c r="A421" s="1">
        <v>9669</v>
      </c>
      <c r="B421" s="2">
        <v>38838</v>
      </c>
      <c r="C421" s="3">
        <v>2956</v>
      </c>
      <c r="D421" s="1">
        <v>70413</v>
      </c>
      <c r="E421" s="1">
        <v>1</v>
      </c>
      <c r="F421" s="1">
        <v>0</v>
      </c>
      <c r="G421" s="2"/>
    </row>
    <row r="422" spans="1:7">
      <c r="A422" s="1">
        <v>9669</v>
      </c>
      <c r="B422" s="2">
        <v>38838</v>
      </c>
      <c r="C422" s="3">
        <v>2956</v>
      </c>
      <c r="D422" s="1">
        <v>70413</v>
      </c>
      <c r="E422" s="1">
        <v>1</v>
      </c>
      <c r="F422" s="1">
        <v>0</v>
      </c>
      <c r="G422" s="2"/>
    </row>
    <row r="423" spans="1:7">
      <c r="A423" s="1">
        <v>9669</v>
      </c>
      <c r="B423" s="2">
        <v>38838</v>
      </c>
      <c r="C423" s="3">
        <v>2956</v>
      </c>
      <c r="D423" s="1">
        <v>70413</v>
      </c>
      <c r="E423" s="1">
        <v>1</v>
      </c>
      <c r="F423" s="1">
        <v>0</v>
      </c>
      <c r="G423" s="2"/>
    </row>
    <row r="424" spans="1:7">
      <c r="A424" s="1">
        <v>9701</v>
      </c>
      <c r="B424" s="2">
        <v>38838</v>
      </c>
      <c r="C424" s="3">
        <v>539</v>
      </c>
      <c r="D424" s="1">
        <v>67979</v>
      </c>
      <c r="E424" s="1">
        <v>1</v>
      </c>
      <c r="F424" s="1">
        <v>30</v>
      </c>
      <c r="G424" s="2"/>
    </row>
    <row r="425" spans="1:7">
      <c r="A425" s="1">
        <v>9701</v>
      </c>
      <c r="B425" s="2">
        <v>38838</v>
      </c>
      <c r="C425" s="3">
        <v>539</v>
      </c>
      <c r="D425" s="1">
        <v>67979</v>
      </c>
      <c r="E425" s="1">
        <v>1</v>
      </c>
      <c r="F425" s="1">
        <v>30</v>
      </c>
      <c r="G425" s="2"/>
    </row>
    <row r="426" spans="1:7">
      <c r="A426" s="1">
        <v>9761</v>
      </c>
      <c r="B426" s="2">
        <v>38839</v>
      </c>
      <c r="C426" s="3">
        <v>332</v>
      </c>
      <c r="D426" s="1">
        <v>70800</v>
      </c>
      <c r="E426" s="1">
        <v>1</v>
      </c>
      <c r="F426" s="1">
        <v>168</v>
      </c>
      <c r="G426" s="2"/>
    </row>
    <row r="427" spans="1:7">
      <c r="A427" s="1">
        <v>9949</v>
      </c>
      <c r="B427" s="2">
        <v>38842</v>
      </c>
      <c r="C427" s="3">
        <v>2787</v>
      </c>
      <c r="D427" s="1">
        <v>67570</v>
      </c>
      <c r="E427" s="1">
        <v>1</v>
      </c>
      <c r="F427" s="1">
        <v>349</v>
      </c>
      <c r="G427" s="2"/>
    </row>
    <row r="428" spans="1:7">
      <c r="A428" s="1">
        <v>10012</v>
      </c>
      <c r="B428" s="2">
        <v>38843</v>
      </c>
      <c r="C428" s="3">
        <v>2122</v>
      </c>
      <c r="D428" s="1">
        <v>67365</v>
      </c>
      <c r="E428" s="1">
        <v>1</v>
      </c>
      <c r="F428" s="1">
        <v>330</v>
      </c>
      <c r="G428" s="2"/>
    </row>
    <row r="429" spans="1:7">
      <c r="A429" s="1">
        <v>10157</v>
      </c>
      <c r="B429" s="2">
        <v>38845</v>
      </c>
      <c r="C429" s="3">
        <v>1672</v>
      </c>
      <c r="D429" s="1">
        <v>59832</v>
      </c>
      <c r="E429" s="1">
        <v>1</v>
      </c>
      <c r="F429" s="1">
        <v>1380</v>
      </c>
      <c r="G429" s="2"/>
    </row>
    <row r="430" spans="1:7">
      <c r="A430" s="1">
        <v>10296</v>
      </c>
      <c r="B430" s="2">
        <v>38847</v>
      </c>
      <c r="C430" s="3">
        <v>1672</v>
      </c>
      <c r="D430" s="1">
        <v>65675</v>
      </c>
      <c r="E430" s="1">
        <v>1</v>
      </c>
      <c r="F430" s="1">
        <v>553</v>
      </c>
      <c r="G430" s="2"/>
    </row>
    <row r="431" spans="1:7">
      <c r="A431" s="1">
        <v>10296</v>
      </c>
      <c r="B431" s="2">
        <v>38847</v>
      </c>
      <c r="C431" s="3">
        <v>1672</v>
      </c>
      <c r="D431" s="1">
        <v>61409</v>
      </c>
      <c r="E431" s="1">
        <v>1</v>
      </c>
      <c r="F431" s="1">
        <v>1380</v>
      </c>
      <c r="G431" s="2"/>
    </row>
    <row r="432" spans="1:7">
      <c r="A432" s="1">
        <v>10297</v>
      </c>
      <c r="B432" s="2">
        <v>38847</v>
      </c>
      <c r="C432" s="3">
        <v>1677</v>
      </c>
      <c r="D432" s="1">
        <v>56914</v>
      </c>
      <c r="E432" s="1">
        <v>2</v>
      </c>
      <c r="F432" s="1">
        <v>138</v>
      </c>
      <c r="G432" s="2"/>
    </row>
    <row r="433" spans="1:7">
      <c r="A433" s="1">
        <v>10343</v>
      </c>
      <c r="B433" s="2">
        <v>38848</v>
      </c>
      <c r="C433" s="3">
        <v>1246</v>
      </c>
      <c r="D433" s="1">
        <v>68769</v>
      </c>
      <c r="E433" s="1">
        <v>5</v>
      </c>
      <c r="F433" s="1">
        <v>180</v>
      </c>
      <c r="G433" s="2"/>
    </row>
    <row r="434" spans="1:7">
      <c r="A434" s="1">
        <v>10344</v>
      </c>
      <c r="B434" s="2">
        <v>38848</v>
      </c>
      <c r="C434" s="3">
        <v>1335</v>
      </c>
      <c r="D434" s="1">
        <v>65938</v>
      </c>
      <c r="E434" s="1">
        <v>1</v>
      </c>
      <c r="F434" s="1">
        <v>19999</v>
      </c>
      <c r="G434" s="2"/>
    </row>
    <row r="435" spans="1:7">
      <c r="A435" s="1">
        <v>10501</v>
      </c>
      <c r="B435" s="2">
        <v>38850</v>
      </c>
      <c r="C435" s="3">
        <v>1672</v>
      </c>
      <c r="D435" s="1">
        <v>65935</v>
      </c>
      <c r="E435" s="1">
        <v>1</v>
      </c>
      <c r="F435" s="1">
        <v>48410</v>
      </c>
      <c r="G435" s="2"/>
    </row>
    <row r="436" spans="1:7">
      <c r="A436" s="1">
        <v>10535</v>
      </c>
      <c r="B436" s="2">
        <v>38850</v>
      </c>
      <c r="C436" s="3">
        <v>332</v>
      </c>
      <c r="D436" s="1">
        <v>66816</v>
      </c>
      <c r="E436" s="1">
        <v>1</v>
      </c>
      <c r="F436" s="1">
        <v>1688</v>
      </c>
      <c r="G436" s="2"/>
    </row>
    <row r="437" spans="1:7">
      <c r="A437" s="1">
        <v>10535</v>
      </c>
      <c r="B437" s="2">
        <v>38850</v>
      </c>
      <c r="C437" s="3">
        <v>332</v>
      </c>
      <c r="D437" s="1">
        <v>67187</v>
      </c>
      <c r="E437" s="1">
        <v>1</v>
      </c>
      <c r="F437" s="1">
        <v>224</v>
      </c>
      <c r="G437" s="2"/>
    </row>
    <row r="438" spans="1:7">
      <c r="A438" s="1">
        <v>10535</v>
      </c>
      <c r="B438" s="2">
        <v>38850</v>
      </c>
      <c r="C438" s="3">
        <v>332</v>
      </c>
      <c r="D438" s="1">
        <v>67187</v>
      </c>
      <c r="E438" s="1">
        <v>1</v>
      </c>
      <c r="F438" s="1">
        <v>249</v>
      </c>
      <c r="G438" s="2"/>
    </row>
    <row r="439" spans="1:7">
      <c r="A439" s="1">
        <v>10553</v>
      </c>
      <c r="B439" s="2">
        <v>38850</v>
      </c>
      <c r="C439" s="3">
        <v>4389</v>
      </c>
      <c r="D439" s="1">
        <v>69266</v>
      </c>
      <c r="E439" s="1">
        <v>1</v>
      </c>
      <c r="F439" s="1">
        <v>400</v>
      </c>
      <c r="G439" s="2"/>
    </row>
    <row r="440" spans="1:7">
      <c r="A440" s="1">
        <v>10553</v>
      </c>
      <c r="B440" s="2">
        <v>38850</v>
      </c>
      <c r="C440" s="3">
        <v>4389</v>
      </c>
      <c r="D440" s="1">
        <v>63042</v>
      </c>
      <c r="E440" s="1">
        <v>1</v>
      </c>
      <c r="F440" s="1">
        <v>0</v>
      </c>
      <c r="G440" s="2"/>
    </row>
    <row r="441" spans="1:7">
      <c r="A441" s="1">
        <v>10553</v>
      </c>
      <c r="B441" s="2">
        <v>38850</v>
      </c>
      <c r="C441" s="3">
        <v>4389</v>
      </c>
      <c r="D441" s="1">
        <v>71726</v>
      </c>
      <c r="E441" s="1">
        <v>1</v>
      </c>
      <c r="F441" s="1">
        <v>4998</v>
      </c>
      <c r="G441" s="2"/>
    </row>
    <row r="442" spans="1:7">
      <c r="A442" s="1">
        <v>10561</v>
      </c>
      <c r="B442" s="2">
        <v>38850</v>
      </c>
      <c r="C442" s="3">
        <v>450</v>
      </c>
      <c r="D442" s="1">
        <v>67651</v>
      </c>
      <c r="E442" s="1">
        <v>1</v>
      </c>
      <c r="F442" s="1">
        <v>1699</v>
      </c>
      <c r="G442" s="2"/>
    </row>
    <row r="443" spans="1:7">
      <c r="A443" s="1">
        <v>10565</v>
      </c>
      <c r="B443" s="2">
        <v>38850</v>
      </c>
      <c r="C443" s="3">
        <v>527</v>
      </c>
      <c r="D443" s="1">
        <v>16693</v>
      </c>
      <c r="E443" s="1">
        <v>1</v>
      </c>
      <c r="F443" s="1">
        <v>65</v>
      </c>
      <c r="G443" s="2"/>
    </row>
    <row r="444" spans="1:7">
      <c r="A444" s="1">
        <v>10575</v>
      </c>
      <c r="B444" s="2">
        <v>38850</v>
      </c>
      <c r="C444" s="3">
        <v>805</v>
      </c>
      <c r="D444" s="1">
        <v>51159</v>
      </c>
      <c r="E444" s="1">
        <v>1</v>
      </c>
      <c r="F444" s="1">
        <v>330</v>
      </c>
      <c r="G444" s="2"/>
    </row>
    <row r="445" spans="1:7">
      <c r="A445" s="1">
        <v>10575</v>
      </c>
      <c r="B445" s="2">
        <v>38850</v>
      </c>
      <c r="C445" s="3">
        <v>805</v>
      </c>
      <c r="D445" s="1">
        <v>51160</v>
      </c>
      <c r="E445" s="1">
        <v>1</v>
      </c>
      <c r="F445" s="1">
        <v>330</v>
      </c>
      <c r="G445" s="2"/>
    </row>
    <row r="446" spans="1:7">
      <c r="A446" s="1">
        <v>10575</v>
      </c>
      <c r="B446" s="2">
        <v>38850</v>
      </c>
      <c r="C446" s="3">
        <v>805</v>
      </c>
      <c r="D446" s="1">
        <v>51157</v>
      </c>
      <c r="E446" s="1">
        <v>1</v>
      </c>
      <c r="F446" s="1">
        <v>545</v>
      </c>
      <c r="G446" s="2"/>
    </row>
    <row r="447" spans="1:7">
      <c r="A447" s="1">
        <v>10615</v>
      </c>
      <c r="B447" s="2">
        <v>38851</v>
      </c>
      <c r="C447" s="3">
        <v>1679</v>
      </c>
      <c r="D447" s="1">
        <v>70800</v>
      </c>
      <c r="E447" s="1">
        <v>1</v>
      </c>
      <c r="F447" s="1">
        <v>99</v>
      </c>
      <c r="G447" s="2"/>
    </row>
    <row r="448" spans="1:7">
      <c r="A448" s="1">
        <v>10657</v>
      </c>
      <c r="B448" s="2">
        <v>38851</v>
      </c>
      <c r="C448" s="3">
        <v>3127</v>
      </c>
      <c r="D448" s="1">
        <v>71895</v>
      </c>
      <c r="E448" s="1">
        <v>1</v>
      </c>
      <c r="F448" s="1">
        <v>1499</v>
      </c>
      <c r="G448" s="2"/>
    </row>
    <row r="449" spans="1:7">
      <c r="A449" s="1">
        <v>10660</v>
      </c>
      <c r="B449" s="2">
        <v>38851</v>
      </c>
      <c r="C449" s="3">
        <v>332</v>
      </c>
      <c r="D449" s="1">
        <v>26465</v>
      </c>
      <c r="E449" s="1">
        <v>1</v>
      </c>
      <c r="F449" s="1">
        <v>800</v>
      </c>
      <c r="G449" s="2"/>
    </row>
    <row r="450" spans="1:7">
      <c r="A450" s="1">
        <v>10660</v>
      </c>
      <c r="B450" s="2">
        <v>38851</v>
      </c>
      <c r="C450" s="3">
        <v>332</v>
      </c>
      <c r="D450" s="1">
        <v>26465</v>
      </c>
      <c r="E450" s="1">
        <v>1</v>
      </c>
      <c r="F450" s="1">
        <v>450</v>
      </c>
      <c r="G450" s="2"/>
    </row>
    <row r="451" spans="1:7">
      <c r="A451" s="1">
        <v>10667</v>
      </c>
      <c r="B451" s="2">
        <v>38851</v>
      </c>
      <c r="C451" s="3">
        <v>3794</v>
      </c>
      <c r="D451" s="1">
        <v>69512</v>
      </c>
      <c r="E451" s="1">
        <v>1</v>
      </c>
      <c r="F451" s="1">
        <v>289</v>
      </c>
      <c r="G451" s="2"/>
    </row>
    <row r="452" spans="1:7">
      <c r="A452" s="1">
        <v>10794</v>
      </c>
      <c r="B452" s="2">
        <v>38853</v>
      </c>
      <c r="C452" s="3">
        <v>1944</v>
      </c>
      <c r="D452" s="1">
        <v>71825</v>
      </c>
      <c r="E452" s="1">
        <v>1</v>
      </c>
      <c r="F452" s="1">
        <v>1599</v>
      </c>
      <c r="G452" s="2"/>
    </row>
    <row r="453" spans="1:7">
      <c r="A453" s="1">
        <v>10832</v>
      </c>
      <c r="B453" s="2">
        <v>38853</v>
      </c>
      <c r="C453" s="3">
        <v>915</v>
      </c>
      <c r="D453" s="1">
        <v>69726</v>
      </c>
      <c r="E453" s="1">
        <v>3</v>
      </c>
      <c r="F453" s="1">
        <v>96</v>
      </c>
      <c r="G453" s="2"/>
    </row>
    <row r="454" spans="1:7">
      <c r="A454" s="1">
        <v>10892</v>
      </c>
      <c r="B454" s="2">
        <v>38854</v>
      </c>
      <c r="C454" s="3">
        <v>977</v>
      </c>
      <c r="D454" s="1">
        <v>51602</v>
      </c>
      <c r="E454" s="1">
        <v>1</v>
      </c>
      <c r="F454" s="1">
        <v>58</v>
      </c>
      <c r="G454" s="2"/>
    </row>
    <row r="455" spans="1:7">
      <c r="A455" s="1">
        <v>10901</v>
      </c>
      <c r="B455" s="2">
        <v>38855</v>
      </c>
      <c r="C455" s="3">
        <v>1479</v>
      </c>
      <c r="D455" s="1">
        <v>71500</v>
      </c>
      <c r="E455" s="1">
        <v>1</v>
      </c>
      <c r="F455" s="1">
        <v>369</v>
      </c>
      <c r="G455" s="2"/>
    </row>
    <row r="456" spans="1:7">
      <c r="A456" s="1">
        <v>10901</v>
      </c>
      <c r="B456" s="2">
        <v>38855</v>
      </c>
      <c r="C456" s="3">
        <v>1479</v>
      </c>
      <c r="D456" s="1">
        <v>64687</v>
      </c>
      <c r="E456" s="1">
        <v>1</v>
      </c>
      <c r="F456" s="1">
        <v>499</v>
      </c>
      <c r="G456" s="2"/>
    </row>
    <row r="457" spans="1:7">
      <c r="A457" s="1">
        <v>10901</v>
      </c>
      <c r="B457" s="2">
        <v>38855</v>
      </c>
      <c r="C457" s="3">
        <v>1479</v>
      </c>
      <c r="D457" s="1">
        <v>53150</v>
      </c>
      <c r="E457" s="1">
        <v>1</v>
      </c>
      <c r="F457" s="1">
        <v>499</v>
      </c>
      <c r="G457" s="2"/>
    </row>
    <row r="458" spans="1:7">
      <c r="A458" s="1">
        <v>10931</v>
      </c>
      <c r="B458" s="2">
        <v>38855</v>
      </c>
      <c r="C458" s="3">
        <v>2800</v>
      </c>
      <c r="D458" s="1">
        <v>16779</v>
      </c>
      <c r="E458" s="1">
        <v>1</v>
      </c>
      <c r="F458" s="1">
        <v>85</v>
      </c>
      <c r="G458" s="2"/>
    </row>
    <row r="459" spans="1:7">
      <c r="A459" s="1">
        <v>10931</v>
      </c>
      <c r="B459" s="2">
        <v>38855</v>
      </c>
      <c r="C459" s="3">
        <v>2800</v>
      </c>
      <c r="D459" s="1">
        <v>71312</v>
      </c>
      <c r="E459" s="1">
        <v>1</v>
      </c>
      <c r="F459" s="1">
        <v>59</v>
      </c>
      <c r="G459" s="2"/>
    </row>
    <row r="460" spans="1:7">
      <c r="A460" s="1">
        <v>10931</v>
      </c>
      <c r="B460" s="2">
        <v>38855</v>
      </c>
      <c r="C460" s="3">
        <v>2800</v>
      </c>
      <c r="D460" s="1">
        <v>71312</v>
      </c>
      <c r="E460" s="1">
        <v>1</v>
      </c>
      <c r="F460" s="1">
        <v>59</v>
      </c>
      <c r="G460" s="2"/>
    </row>
    <row r="461" spans="1:7">
      <c r="A461" s="1">
        <v>10940</v>
      </c>
      <c r="B461" s="2">
        <v>38855</v>
      </c>
      <c r="C461" s="3">
        <v>3437</v>
      </c>
      <c r="D461" s="1">
        <v>66569</v>
      </c>
      <c r="E461" s="1">
        <v>1</v>
      </c>
      <c r="F461" s="1">
        <v>400</v>
      </c>
      <c r="G461" s="2"/>
    </row>
    <row r="462" spans="1:7">
      <c r="A462" s="1">
        <v>10940</v>
      </c>
      <c r="B462" s="2">
        <v>38855</v>
      </c>
      <c r="C462" s="3">
        <v>3437</v>
      </c>
      <c r="D462" s="1">
        <v>63042</v>
      </c>
      <c r="E462" s="1">
        <v>1</v>
      </c>
      <c r="F462" s="1">
        <v>0</v>
      </c>
      <c r="G462" s="2"/>
    </row>
    <row r="463" spans="1:7">
      <c r="A463" s="1">
        <v>10940</v>
      </c>
      <c r="B463" s="2">
        <v>38855</v>
      </c>
      <c r="C463" s="3">
        <v>3437</v>
      </c>
      <c r="D463" s="1">
        <v>70413</v>
      </c>
      <c r="E463" s="1">
        <v>1</v>
      </c>
      <c r="F463" s="1">
        <v>0</v>
      </c>
      <c r="G463" s="2"/>
    </row>
    <row r="464" spans="1:7">
      <c r="A464" s="1">
        <v>10968</v>
      </c>
      <c r="B464" s="2">
        <v>38856</v>
      </c>
      <c r="C464" s="3">
        <v>1246</v>
      </c>
      <c r="D464" s="1">
        <v>63712</v>
      </c>
      <c r="E464" s="1">
        <v>1</v>
      </c>
      <c r="F464" s="1">
        <v>459</v>
      </c>
      <c r="G464" s="2"/>
    </row>
    <row r="465" spans="1:7">
      <c r="A465" s="1">
        <v>11013</v>
      </c>
      <c r="B465" s="2">
        <v>38856</v>
      </c>
      <c r="C465" s="3">
        <v>3610</v>
      </c>
      <c r="D465" s="1">
        <v>67512</v>
      </c>
      <c r="E465" s="1">
        <v>1</v>
      </c>
      <c r="F465" s="1">
        <v>189</v>
      </c>
      <c r="G465" s="2"/>
    </row>
    <row r="466" spans="1:7">
      <c r="A466" s="1">
        <v>11013</v>
      </c>
      <c r="B466" s="2">
        <v>38856</v>
      </c>
      <c r="C466" s="3">
        <v>3610</v>
      </c>
      <c r="D466" s="1">
        <v>69165</v>
      </c>
      <c r="E466" s="1">
        <v>1</v>
      </c>
      <c r="F466" s="1">
        <v>279</v>
      </c>
      <c r="G466" s="2"/>
    </row>
    <row r="467" spans="1:7">
      <c r="A467" s="1">
        <v>11016</v>
      </c>
      <c r="B467" s="2">
        <v>38856</v>
      </c>
      <c r="C467" s="3">
        <v>3827</v>
      </c>
      <c r="D467" s="1">
        <v>3009</v>
      </c>
      <c r="E467" s="1">
        <v>1</v>
      </c>
      <c r="F467" s="1">
        <v>99</v>
      </c>
      <c r="G467" s="2"/>
    </row>
    <row r="468" spans="1:7">
      <c r="A468" s="1">
        <v>11074</v>
      </c>
      <c r="B468" s="2">
        <v>38857</v>
      </c>
      <c r="C468" s="3">
        <v>2956</v>
      </c>
      <c r="D468" s="1">
        <v>63922</v>
      </c>
      <c r="E468" s="1">
        <v>1</v>
      </c>
      <c r="F468" s="1">
        <v>35</v>
      </c>
      <c r="G468" s="2"/>
    </row>
    <row r="469" spans="1:7">
      <c r="A469" s="1">
        <v>11074</v>
      </c>
      <c r="B469" s="2">
        <v>38857</v>
      </c>
      <c r="C469" s="3">
        <v>2956</v>
      </c>
      <c r="D469" s="1">
        <v>63924</v>
      </c>
      <c r="E469" s="1">
        <v>1</v>
      </c>
      <c r="F469" s="1">
        <v>55</v>
      </c>
      <c r="G469" s="2"/>
    </row>
    <row r="470" spans="1:7">
      <c r="A470" s="1">
        <v>11136</v>
      </c>
      <c r="B470" s="2">
        <v>38858</v>
      </c>
      <c r="C470" s="3">
        <v>1726</v>
      </c>
      <c r="D470" s="1">
        <v>68035</v>
      </c>
      <c r="E470" s="1">
        <v>1</v>
      </c>
      <c r="F470" s="1">
        <v>3446</v>
      </c>
      <c r="G470" s="2"/>
    </row>
    <row r="471" spans="1:7">
      <c r="A471" s="1">
        <v>11168</v>
      </c>
      <c r="B471" s="2">
        <v>38858</v>
      </c>
      <c r="C471" s="3">
        <v>3785</v>
      </c>
      <c r="D471" s="1">
        <v>39948</v>
      </c>
      <c r="E471" s="1">
        <v>1</v>
      </c>
      <c r="F471" s="1">
        <v>395</v>
      </c>
      <c r="G471" s="2"/>
    </row>
    <row r="472" spans="1:7">
      <c r="A472" s="1">
        <v>11230</v>
      </c>
      <c r="B472" s="2">
        <v>38859</v>
      </c>
      <c r="C472" s="3">
        <v>284</v>
      </c>
      <c r="D472" s="1">
        <v>55215</v>
      </c>
      <c r="E472" s="1">
        <v>1</v>
      </c>
      <c r="F472" s="1">
        <v>65</v>
      </c>
      <c r="G472" s="2"/>
    </row>
    <row r="473" spans="1:7">
      <c r="A473" s="1">
        <v>11251</v>
      </c>
      <c r="B473" s="2">
        <v>38859</v>
      </c>
      <c r="C473" s="3">
        <v>637</v>
      </c>
      <c r="D473" s="1">
        <v>51398</v>
      </c>
      <c r="E473" s="1">
        <v>1</v>
      </c>
      <c r="F473" s="1">
        <v>715</v>
      </c>
      <c r="G473" s="2"/>
    </row>
    <row r="474" spans="1:7">
      <c r="A474" s="1">
        <v>11267</v>
      </c>
      <c r="B474" s="2">
        <v>38860</v>
      </c>
      <c r="C474" s="3">
        <v>1500</v>
      </c>
      <c r="D474" s="1">
        <v>70970</v>
      </c>
      <c r="E474" s="1">
        <v>1</v>
      </c>
      <c r="F474" s="1">
        <v>499</v>
      </c>
      <c r="G474" s="2"/>
    </row>
    <row r="475" spans="1:7">
      <c r="A475" s="1">
        <v>11285</v>
      </c>
      <c r="B475" s="2">
        <v>38860</v>
      </c>
      <c r="C475" s="3">
        <v>2239</v>
      </c>
      <c r="D475" s="1">
        <v>67511</v>
      </c>
      <c r="E475" s="1">
        <v>1</v>
      </c>
      <c r="F475" s="1">
        <v>189</v>
      </c>
      <c r="G475" s="2"/>
    </row>
    <row r="476" spans="1:7">
      <c r="A476" s="1">
        <v>11285</v>
      </c>
      <c r="B476" s="2">
        <v>38860</v>
      </c>
      <c r="C476" s="3">
        <v>2239</v>
      </c>
      <c r="D476" s="1">
        <v>70984</v>
      </c>
      <c r="E476" s="1">
        <v>1</v>
      </c>
      <c r="F476" s="1">
        <v>499</v>
      </c>
      <c r="G476" s="2"/>
    </row>
    <row r="477" spans="1:7">
      <c r="A477" s="1">
        <v>11347</v>
      </c>
      <c r="B477" s="2">
        <v>38861</v>
      </c>
      <c r="C477" s="3">
        <v>1686</v>
      </c>
      <c r="D477" s="1">
        <v>69133</v>
      </c>
      <c r="E477" s="1">
        <v>1</v>
      </c>
      <c r="F477" s="1">
        <v>34000</v>
      </c>
      <c r="G477" s="2"/>
    </row>
    <row r="478" spans="1:7">
      <c r="A478" s="1">
        <v>11416</v>
      </c>
      <c r="B478" s="2">
        <v>38862</v>
      </c>
      <c r="C478" s="3">
        <v>1672</v>
      </c>
      <c r="D478" s="1">
        <v>62483</v>
      </c>
      <c r="E478" s="1">
        <v>1</v>
      </c>
      <c r="F478" s="1">
        <v>329</v>
      </c>
      <c r="G478" s="2"/>
    </row>
    <row r="479" spans="1:7">
      <c r="A479" s="1">
        <v>11416</v>
      </c>
      <c r="B479" s="2">
        <v>38862</v>
      </c>
      <c r="C479" s="3">
        <v>1672</v>
      </c>
      <c r="D479" s="1">
        <v>62483</v>
      </c>
      <c r="E479" s="1">
        <v>1</v>
      </c>
      <c r="F479" s="1">
        <v>349</v>
      </c>
      <c r="G479" s="2"/>
    </row>
    <row r="480" spans="1:7">
      <c r="A480" s="1">
        <v>11416</v>
      </c>
      <c r="B480" s="2">
        <v>38862</v>
      </c>
      <c r="C480" s="3">
        <v>1672</v>
      </c>
      <c r="D480" s="1">
        <v>65675</v>
      </c>
      <c r="E480" s="1">
        <v>2</v>
      </c>
      <c r="F480" s="1">
        <v>1106</v>
      </c>
      <c r="G480" s="2"/>
    </row>
    <row r="481" spans="1:7">
      <c r="A481" s="1">
        <v>11424</v>
      </c>
      <c r="B481" s="2">
        <v>38862</v>
      </c>
      <c r="C481" s="3">
        <v>2205</v>
      </c>
      <c r="D481" s="1">
        <v>70677</v>
      </c>
      <c r="E481" s="1">
        <v>1</v>
      </c>
      <c r="F481" s="1">
        <v>249</v>
      </c>
      <c r="G481" s="2"/>
    </row>
    <row r="482" spans="1:7">
      <c r="A482" s="1">
        <v>11424</v>
      </c>
      <c r="B482" s="2">
        <v>38862</v>
      </c>
      <c r="C482" s="3">
        <v>2205</v>
      </c>
      <c r="D482" s="1">
        <v>61989</v>
      </c>
      <c r="E482" s="1">
        <v>1</v>
      </c>
      <c r="F482" s="1">
        <v>579</v>
      </c>
      <c r="G482" s="2"/>
    </row>
    <row r="483" spans="1:7">
      <c r="A483" s="1">
        <v>11434</v>
      </c>
      <c r="B483" s="2">
        <v>38862</v>
      </c>
      <c r="C483" s="3">
        <v>2843</v>
      </c>
      <c r="D483" s="1">
        <v>58087</v>
      </c>
      <c r="E483" s="1">
        <v>2</v>
      </c>
      <c r="F483" s="1">
        <v>498</v>
      </c>
      <c r="G483" s="2"/>
    </row>
    <row r="484" spans="1:7">
      <c r="A484" s="1">
        <v>11442</v>
      </c>
      <c r="B484" s="2">
        <v>38862</v>
      </c>
      <c r="C484" s="3">
        <v>3429</v>
      </c>
      <c r="D484" s="1">
        <v>50544</v>
      </c>
      <c r="E484" s="1">
        <v>1</v>
      </c>
      <c r="F484" s="1">
        <v>399</v>
      </c>
      <c r="G484" s="2"/>
    </row>
    <row r="485" spans="1:7">
      <c r="A485" s="1">
        <v>11476</v>
      </c>
      <c r="B485" s="2">
        <v>38863</v>
      </c>
      <c r="C485" s="3">
        <v>1479</v>
      </c>
      <c r="D485" s="1">
        <v>70413</v>
      </c>
      <c r="E485" s="1">
        <v>1</v>
      </c>
      <c r="F485" s="1">
        <v>0</v>
      </c>
      <c r="G485" s="2"/>
    </row>
    <row r="486" spans="1:7">
      <c r="A486" s="1">
        <v>11509</v>
      </c>
      <c r="B486" s="2">
        <v>38863</v>
      </c>
      <c r="C486" s="3">
        <v>3567</v>
      </c>
      <c r="D486" s="1">
        <v>70411</v>
      </c>
      <c r="E486" s="1">
        <v>1</v>
      </c>
      <c r="F486" s="1">
        <v>1499</v>
      </c>
      <c r="G486" s="2"/>
    </row>
    <row r="487" spans="1:7">
      <c r="A487" s="1">
        <v>11509</v>
      </c>
      <c r="B487" s="2">
        <v>38863</v>
      </c>
      <c r="C487" s="3">
        <v>3567</v>
      </c>
      <c r="D487" s="1">
        <v>2781</v>
      </c>
      <c r="E487" s="1">
        <v>1</v>
      </c>
      <c r="F487" s="1">
        <v>50</v>
      </c>
      <c r="G487" s="2"/>
    </row>
    <row r="488" spans="1:7">
      <c r="A488" s="1">
        <v>11572</v>
      </c>
      <c r="B488" s="2">
        <v>38864</v>
      </c>
      <c r="C488" s="3">
        <v>2800</v>
      </c>
      <c r="D488" s="1">
        <v>62533</v>
      </c>
      <c r="E488" s="1">
        <v>1</v>
      </c>
      <c r="F488" s="1">
        <v>129</v>
      </c>
      <c r="G488" s="2"/>
    </row>
    <row r="489" spans="1:7">
      <c r="A489" s="1">
        <v>11604</v>
      </c>
      <c r="B489" s="2">
        <v>38864</v>
      </c>
      <c r="C489" s="3">
        <v>450</v>
      </c>
      <c r="D489" s="1">
        <v>64110</v>
      </c>
      <c r="E489" s="1">
        <v>1</v>
      </c>
      <c r="F489" s="1">
        <v>9999</v>
      </c>
      <c r="G489" s="2"/>
    </row>
    <row r="490" spans="1:7">
      <c r="A490" s="1">
        <v>11604</v>
      </c>
      <c r="B490" s="2">
        <v>38864</v>
      </c>
      <c r="C490" s="3">
        <v>450</v>
      </c>
      <c r="D490" s="1">
        <v>70984</v>
      </c>
      <c r="E490" s="1">
        <v>1</v>
      </c>
      <c r="F490" s="1">
        <v>499</v>
      </c>
      <c r="G490" s="2"/>
    </row>
    <row r="491" spans="1:7">
      <c r="A491" s="1">
        <v>11702</v>
      </c>
      <c r="B491" s="2">
        <v>38866</v>
      </c>
      <c r="C491" s="3">
        <v>1117</v>
      </c>
      <c r="D491" s="1">
        <v>70050</v>
      </c>
      <c r="E491" s="1">
        <v>1</v>
      </c>
      <c r="F491" s="1">
        <v>988</v>
      </c>
      <c r="G491" s="2"/>
    </row>
    <row r="492" spans="1:7">
      <c r="A492" s="1">
        <v>11702</v>
      </c>
      <c r="B492" s="2">
        <v>38866</v>
      </c>
      <c r="C492" s="3">
        <v>1117</v>
      </c>
      <c r="D492" s="1">
        <v>67186</v>
      </c>
      <c r="E492" s="1">
        <v>1</v>
      </c>
      <c r="F492" s="1">
        <v>249</v>
      </c>
      <c r="G492" s="2"/>
    </row>
    <row r="493" spans="1:7">
      <c r="A493" s="1">
        <v>11746</v>
      </c>
      <c r="B493" s="2">
        <v>38866</v>
      </c>
      <c r="C493" s="3">
        <v>4515</v>
      </c>
      <c r="D493" s="1">
        <v>70685</v>
      </c>
      <c r="E493" s="1">
        <v>1</v>
      </c>
      <c r="F493" s="1">
        <v>1495</v>
      </c>
      <c r="G493" s="2"/>
    </row>
    <row r="494" spans="1:7">
      <c r="A494" s="1">
        <v>11789</v>
      </c>
      <c r="B494" s="2">
        <v>38867</v>
      </c>
      <c r="C494" s="3">
        <v>2956</v>
      </c>
      <c r="D494" s="1">
        <v>61485</v>
      </c>
      <c r="E494" s="1">
        <v>1</v>
      </c>
      <c r="F494" s="1">
        <v>179</v>
      </c>
      <c r="G494" s="2"/>
    </row>
    <row r="495" spans="1:7">
      <c r="A495" s="1">
        <v>11840</v>
      </c>
      <c r="B495" s="2">
        <v>38868</v>
      </c>
      <c r="C495" s="3">
        <v>2122</v>
      </c>
      <c r="D495" s="1">
        <v>66568</v>
      </c>
      <c r="E495" s="1">
        <v>1</v>
      </c>
      <c r="F495" s="1">
        <v>400</v>
      </c>
      <c r="G495" s="2"/>
    </row>
    <row r="496" spans="1:7">
      <c r="A496" s="1">
        <v>11840</v>
      </c>
      <c r="B496" s="2">
        <v>38868</v>
      </c>
      <c r="C496" s="3">
        <v>2122</v>
      </c>
      <c r="D496" s="1">
        <v>63042</v>
      </c>
      <c r="E496" s="1">
        <v>1</v>
      </c>
      <c r="F496" s="1">
        <v>0</v>
      </c>
      <c r="G496" s="2"/>
    </row>
    <row r="497" spans="1:7">
      <c r="A497" s="1">
        <v>11868</v>
      </c>
      <c r="B497" s="2">
        <v>38868</v>
      </c>
      <c r="C497" s="3">
        <v>3785</v>
      </c>
      <c r="D497" s="1">
        <v>39948</v>
      </c>
      <c r="E497" s="1">
        <v>1</v>
      </c>
      <c r="F497" s="1">
        <v>395</v>
      </c>
      <c r="G497" s="2"/>
    </row>
    <row r="498" spans="1:7">
      <c r="A498" s="1">
        <v>11868</v>
      </c>
      <c r="B498" s="2">
        <v>38868</v>
      </c>
      <c r="C498" s="3">
        <v>3785</v>
      </c>
      <c r="D498" s="1">
        <v>39949</v>
      </c>
      <c r="E498" s="1">
        <v>1</v>
      </c>
      <c r="F498" s="1">
        <v>630</v>
      </c>
      <c r="G498" s="2"/>
    </row>
    <row r="499" spans="1:7">
      <c r="A499" s="1">
        <v>11889</v>
      </c>
      <c r="B499" s="2">
        <v>38868</v>
      </c>
      <c r="C499" s="3">
        <v>539</v>
      </c>
      <c r="D499" s="1">
        <v>40236</v>
      </c>
      <c r="E499" s="1">
        <v>1</v>
      </c>
      <c r="F499" s="1">
        <v>581</v>
      </c>
      <c r="G499" s="2"/>
    </row>
    <row r="500" spans="1:7">
      <c r="A500" s="1">
        <v>11913</v>
      </c>
      <c r="B500" s="2">
        <v>38869</v>
      </c>
      <c r="C500" s="3">
        <v>1672</v>
      </c>
      <c r="D500" s="1">
        <v>40069</v>
      </c>
      <c r="E500" s="1">
        <v>1</v>
      </c>
      <c r="F500" s="1">
        <v>149</v>
      </c>
      <c r="G500" s="2"/>
    </row>
    <row r="501" spans="1:7">
      <c r="A501" s="1">
        <v>11915</v>
      </c>
      <c r="B501" s="2">
        <v>38869</v>
      </c>
      <c r="C501" s="3">
        <v>1686</v>
      </c>
      <c r="D501" s="1">
        <v>51397</v>
      </c>
      <c r="E501" s="1">
        <v>1</v>
      </c>
      <c r="F501" s="1">
        <v>620</v>
      </c>
      <c r="G501" s="2"/>
    </row>
    <row r="502" spans="1:7">
      <c r="A502" s="1">
        <v>11957</v>
      </c>
      <c r="B502" s="2">
        <v>38869</v>
      </c>
      <c r="C502" s="3">
        <v>915</v>
      </c>
      <c r="D502" s="1">
        <v>40234</v>
      </c>
      <c r="E502" s="1">
        <v>1</v>
      </c>
      <c r="F502" s="1">
        <v>1056</v>
      </c>
      <c r="G502" s="2"/>
    </row>
    <row r="503" spans="1:7">
      <c r="A503" s="1">
        <v>11967</v>
      </c>
      <c r="B503" s="2">
        <v>38870</v>
      </c>
      <c r="C503" s="3">
        <v>1246</v>
      </c>
      <c r="D503" s="1">
        <v>62127</v>
      </c>
      <c r="E503" s="1">
        <v>2</v>
      </c>
      <c r="F503" s="1">
        <v>998</v>
      </c>
      <c r="G503" s="2"/>
    </row>
    <row r="504" spans="1:7">
      <c r="A504" s="1">
        <v>12063</v>
      </c>
      <c r="B504" s="2">
        <v>38871</v>
      </c>
      <c r="C504" s="3">
        <v>3233</v>
      </c>
      <c r="D504" s="1">
        <v>67754</v>
      </c>
      <c r="E504" s="1">
        <v>1</v>
      </c>
      <c r="F504" s="1">
        <v>6998</v>
      </c>
      <c r="G504" s="2"/>
    </row>
    <row r="505" spans="1:7">
      <c r="A505" s="1">
        <v>12127</v>
      </c>
      <c r="B505" s="2">
        <v>38872</v>
      </c>
      <c r="C505" s="3">
        <v>198</v>
      </c>
      <c r="D505" s="1">
        <v>71312</v>
      </c>
      <c r="E505" s="1">
        <v>1</v>
      </c>
      <c r="F505" s="1">
        <v>59</v>
      </c>
      <c r="G505" s="2"/>
    </row>
    <row r="506" spans="1:7">
      <c r="A506" s="1">
        <v>12127</v>
      </c>
      <c r="B506" s="2">
        <v>38872</v>
      </c>
      <c r="C506" s="3">
        <v>198</v>
      </c>
      <c r="D506" s="1">
        <v>68837</v>
      </c>
      <c r="E506" s="1">
        <v>1</v>
      </c>
      <c r="F506" s="1">
        <v>499</v>
      </c>
      <c r="G506" s="2"/>
    </row>
    <row r="507" spans="1:7">
      <c r="A507" s="1">
        <v>12137</v>
      </c>
      <c r="B507" s="2">
        <v>38872</v>
      </c>
      <c r="C507" s="3">
        <v>2814</v>
      </c>
      <c r="D507" s="1">
        <v>72315</v>
      </c>
      <c r="E507" s="1">
        <v>1</v>
      </c>
      <c r="F507" s="1">
        <v>1499</v>
      </c>
      <c r="G507" s="2"/>
    </row>
    <row r="508" spans="1:7">
      <c r="A508" s="1">
        <v>12137</v>
      </c>
      <c r="B508" s="2">
        <v>38872</v>
      </c>
      <c r="C508" s="3">
        <v>2814</v>
      </c>
      <c r="D508" s="1">
        <v>2814</v>
      </c>
      <c r="E508" s="1">
        <v>1</v>
      </c>
      <c r="F508" s="1">
        <v>95</v>
      </c>
      <c r="G508" s="2"/>
    </row>
    <row r="509" spans="1:7">
      <c r="A509" s="1">
        <v>12137</v>
      </c>
      <c r="B509" s="2">
        <v>38872</v>
      </c>
      <c r="C509" s="3">
        <v>2814</v>
      </c>
      <c r="D509" s="1">
        <v>2814</v>
      </c>
      <c r="E509" s="1">
        <v>1</v>
      </c>
      <c r="F509" s="1">
        <v>95</v>
      </c>
      <c r="G509" s="2"/>
    </row>
    <row r="510" spans="1:7">
      <c r="A510" s="1">
        <v>12141</v>
      </c>
      <c r="B510" s="2">
        <v>38872</v>
      </c>
      <c r="C510" s="3">
        <v>2995</v>
      </c>
      <c r="D510" s="1">
        <v>64598</v>
      </c>
      <c r="E510" s="1">
        <v>1</v>
      </c>
      <c r="F510" s="1">
        <v>2510</v>
      </c>
      <c r="G510" s="2"/>
    </row>
    <row r="511" spans="1:7">
      <c r="A511" s="1">
        <v>12148</v>
      </c>
      <c r="B511" s="2">
        <v>38872</v>
      </c>
      <c r="C511" s="3">
        <v>332</v>
      </c>
      <c r="D511" s="1">
        <v>70413</v>
      </c>
      <c r="E511" s="1">
        <v>1</v>
      </c>
      <c r="F511" s="1">
        <v>0</v>
      </c>
      <c r="G511" s="2"/>
    </row>
    <row r="512" spans="1:7">
      <c r="A512" s="1">
        <v>12148</v>
      </c>
      <c r="B512" s="2">
        <v>38872</v>
      </c>
      <c r="C512" s="3">
        <v>332</v>
      </c>
      <c r="D512" s="1">
        <v>70413</v>
      </c>
      <c r="E512" s="1">
        <v>1</v>
      </c>
      <c r="F512" s="1">
        <v>0</v>
      </c>
      <c r="G512" s="2"/>
    </row>
    <row r="513" spans="1:7">
      <c r="A513" s="1">
        <v>12151</v>
      </c>
      <c r="B513" s="2">
        <v>38872</v>
      </c>
      <c r="C513" s="3">
        <v>3429</v>
      </c>
      <c r="D513" s="1">
        <v>55219</v>
      </c>
      <c r="E513" s="1">
        <v>1</v>
      </c>
      <c r="F513" s="1">
        <v>130</v>
      </c>
      <c r="G513" s="2"/>
    </row>
    <row r="514" spans="1:7">
      <c r="A514" s="1">
        <v>12151</v>
      </c>
      <c r="B514" s="2">
        <v>38872</v>
      </c>
      <c r="C514" s="3">
        <v>3429</v>
      </c>
      <c r="D514" s="1">
        <v>55217</v>
      </c>
      <c r="E514" s="1">
        <v>1</v>
      </c>
      <c r="F514" s="1">
        <v>90</v>
      </c>
      <c r="G514" s="2"/>
    </row>
    <row r="515" spans="1:7">
      <c r="A515" s="1">
        <v>12151</v>
      </c>
      <c r="B515" s="2">
        <v>38872</v>
      </c>
      <c r="C515" s="3">
        <v>3429</v>
      </c>
      <c r="D515" s="1">
        <v>55215</v>
      </c>
      <c r="E515" s="1">
        <v>1</v>
      </c>
      <c r="F515" s="1">
        <v>65</v>
      </c>
      <c r="G515" s="2"/>
    </row>
    <row r="516" spans="1:7">
      <c r="A516" s="1">
        <v>12223</v>
      </c>
      <c r="B516" s="2">
        <v>38873</v>
      </c>
      <c r="C516" s="3">
        <v>2956</v>
      </c>
      <c r="D516" s="1">
        <v>16784</v>
      </c>
      <c r="E516" s="1">
        <v>1</v>
      </c>
      <c r="F516" s="1">
        <v>340</v>
      </c>
      <c r="G516" s="2"/>
    </row>
    <row r="517" spans="1:7">
      <c r="A517" s="1">
        <v>12301</v>
      </c>
      <c r="B517" s="2">
        <v>38874</v>
      </c>
      <c r="C517" s="3">
        <v>2800</v>
      </c>
      <c r="D517" s="1">
        <v>40234</v>
      </c>
      <c r="E517" s="1">
        <v>1</v>
      </c>
      <c r="F517" s="1">
        <v>1056</v>
      </c>
      <c r="G517" s="2"/>
    </row>
    <row r="518" spans="1:7">
      <c r="A518" s="1">
        <v>12332</v>
      </c>
      <c r="B518" s="2">
        <v>38874</v>
      </c>
      <c r="C518" s="3">
        <v>637</v>
      </c>
      <c r="D518" s="1">
        <v>40237</v>
      </c>
      <c r="E518" s="1">
        <v>1</v>
      </c>
      <c r="F518" s="1">
        <v>681</v>
      </c>
      <c r="G518" s="2"/>
    </row>
    <row r="519" spans="1:7">
      <c r="A519" s="1">
        <v>12332</v>
      </c>
      <c r="B519" s="2">
        <v>38874</v>
      </c>
      <c r="C519" s="3">
        <v>637</v>
      </c>
      <c r="D519" s="1">
        <v>51399</v>
      </c>
      <c r="E519" s="1">
        <v>1</v>
      </c>
      <c r="F519" s="1">
        <v>765</v>
      </c>
      <c r="G519" s="2"/>
    </row>
    <row r="520" spans="1:7">
      <c r="A520" s="1">
        <v>12433</v>
      </c>
      <c r="B520" s="2">
        <v>38876</v>
      </c>
      <c r="C520" s="3">
        <v>1677</v>
      </c>
      <c r="D520" s="1">
        <v>64331</v>
      </c>
      <c r="E520" s="1">
        <v>1</v>
      </c>
      <c r="F520" s="1">
        <v>220</v>
      </c>
      <c r="G520" s="2"/>
    </row>
    <row r="521" spans="1:7">
      <c r="A521" s="1">
        <v>12501</v>
      </c>
      <c r="B521" s="2">
        <v>38877</v>
      </c>
      <c r="C521" s="3">
        <v>1672</v>
      </c>
      <c r="D521" s="1">
        <v>46336</v>
      </c>
      <c r="E521" s="1">
        <v>1</v>
      </c>
      <c r="F521" s="1">
        <v>230</v>
      </c>
      <c r="G521" s="2"/>
    </row>
    <row r="522" spans="1:7">
      <c r="A522" s="1">
        <v>12517</v>
      </c>
      <c r="B522" s="2">
        <v>38877</v>
      </c>
      <c r="C522" s="3">
        <v>332</v>
      </c>
      <c r="D522" s="1">
        <v>71118</v>
      </c>
      <c r="E522" s="1">
        <v>1</v>
      </c>
      <c r="F522" s="1">
        <v>32445</v>
      </c>
      <c r="G522" s="2"/>
    </row>
    <row r="523" spans="1:7">
      <c r="A523" s="1">
        <v>12521</v>
      </c>
      <c r="B523" s="2">
        <v>38877</v>
      </c>
      <c r="C523" s="3">
        <v>3596</v>
      </c>
      <c r="D523" s="1">
        <v>69726</v>
      </c>
      <c r="E523" s="1">
        <v>2</v>
      </c>
      <c r="F523" s="1">
        <v>64</v>
      </c>
      <c r="G523" s="2"/>
    </row>
    <row r="524" spans="1:7">
      <c r="A524" s="1">
        <v>12666</v>
      </c>
      <c r="B524" s="2">
        <v>38879</v>
      </c>
      <c r="C524" s="3">
        <v>2307</v>
      </c>
      <c r="D524" s="1">
        <v>67365</v>
      </c>
      <c r="E524" s="1">
        <v>1</v>
      </c>
      <c r="F524" s="1">
        <v>330</v>
      </c>
      <c r="G524" s="2"/>
    </row>
    <row r="525" spans="1:7">
      <c r="A525" s="1">
        <v>12666</v>
      </c>
      <c r="B525" s="2">
        <v>38879</v>
      </c>
      <c r="C525" s="3">
        <v>2307</v>
      </c>
      <c r="D525" s="1">
        <v>67364</v>
      </c>
      <c r="E525" s="1">
        <v>1</v>
      </c>
      <c r="F525" s="1">
        <v>330</v>
      </c>
      <c r="G525" s="2"/>
    </row>
    <row r="526" spans="1:7">
      <c r="A526" s="1">
        <v>12666</v>
      </c>
      <c r="B526" s="2">
        <v>38879</v>
      </c>
      <c r="C526" s="3">
        <v>2307</v>
      </c>
      <c r="D526" s="1">
        <v>67366</v>
      </c>
      <c r="E526" s="1">
        <v>1</v>
      </c>
      <c r="F526" s="1">
        <v>330</v>
      </c>
      <c r="G526" s="2"/>
    </row>
    <row r="527" spans="1:7">
      <c r="A527" s="1">
        <v>12666</v>
      </c>
      <c r="B527" s="2">
        <v>38879</v>
      </c>
      <c r="C527" s="3">
        <v>2307</v>
      </c>
      <c r="D527" s="1">
        <v>67368</v>
      </c>
      <c r="E527" s="1">
        <v>1</v>
      </c>
      <c r="F527" s="1">
        <v>330</v>
      </c>
      <c r="G527" s="2"/>
    </row>
    <row r="528" spans="1:7">
      <c r="A528" s="1">
        <v>12680</v>
      </c>
      <c r="B528" s="2">
        <v>38879</v>
      </c>
      <c r="C528" s="3">
        <v>284</v>
      </c>
      <c r="D528" s="1">
        <v>2814</v>
      </c>
      <c r="E528" s="1">
        <v>1</v>
      </c>
      <c r="F528" s="1">
        <v>95</v>
      </c>
      <c r="G528" s="2"/>
    </row>
    <row r="529" spans="1:7">
      <c r="A529" s="1">
        <v>12680</v>
      </c>
      <c r="B529" s="2">
        <v>38879</v>
      </c>
      <c r="C529" s="3">
        <v>284</v>
      </c>
      <c r="D529" s="1">
        <v>2814</v>
      </c>
      <c r="E529" s="1">
        <v>1</v>
      </c>
      <c r="F529" s="1">
        <v>95</v>
      </c>
      <c r="G529" s="2"/>
    </row>
    <row r="530" spans="1:7">
      <c r="A530" s="1">
        <v>12680</v>
      </c>
      <c r="B530" s="2">
        <v>38879</v>
      </c>
      <c r="C530" s="3">
        <v>284</v>
      </c>
      <c r="D530" s="1">
        <v>17560</v>
      </c>
      <c r="E530" s="1">
        <v>1</v>
      </c>
      <c r="F530" s="1">
        <v>620</v>
      </c>
      <c r="G530" s="2"/>
    </row>
    <row r="531" spans="1:7">
      <c r="A531" s="1">
        <v>12680</v>
      </c>
      <c r="B531" s="2">
        <v>38879</v>
      </c>
      <c r="C531" s="3">
        <v>284</v>
      </c>
      <c r="D531" s="1">
        <v>17559</v>
      </c>
      <c r="E531" s="1">
        <v>1</v>
      </c>
      <c r="F531" s="1">
        <v>705</v>
      </c>
      <c r="G531" s="2"/>
    </row>
    <row r="532" spans="1:7">
      <c r="A532" s="1">
        <v>12681</v>
      </c>
      <c r="B532" s="2">
        <v>38879</v>
      </c>
      <c r="C532" s="3">
        <v>2989</v>
      </c>
      <c r="D532" s="1">
        <v>16778</v>
      </c>
      <c r="E532" s="1">
        <v>1</v>
      </c>
      <c r="F532" s="1">
        <v>60</v>
      </c>
      <c r="G532" s="2"/>
    </row>
    <row r="533" spans="1:7">
      <c r="A533" s="1">
        <v>12681</v>
      </c>
      <c r="B533" s="2">
        <v>38879</v>
      </c>
      <c r="C533" s="3">
        <v>2989</v>
      </c>
      <c r="D533" s="1">
        <v>16785</v>
      </c>
      <c r="E533" s="1">
        <v>1</v>
      </c>
      <c r="F533" s="1">
        <v>700</v>
      </c>
      <c r="G533" s="2"/>
    </row>
    <row r="534" spans="1:7">
      <c r="A534" s="1">
        <v>12729</v>
      </c>
      <c r="B534" s="2">
        <v>38880</v>
      </c>
      <c r="C534" s="3">
        <v>1246</v>
      </c>
      <c r="D534" s="1">
        <v>55539</v>
      </c>
      <c r="E534" s="1">
        <v>1</v>
      </c>
      <c r="F534" s="1">
        <v>199</v>
      </c>
      <c r="G534" s="2"/>
    </row>
    <row r="535" spans="1:7">
      <c r="A535" s="1">
        <v>12729</v>
      </c>
      <c r="B535" s="2">
        <v>38880</v>
      </c>
      <c r="C535" s="3">
        <v>1246</v>
      </c>
      <c r="D535" s="1">
        <v>65675</v>
      </c>
      <c r="E535" s="1">
        <v>1</v>
      </c>
      <c r="F535" s="1">
        <v>552</v>
      </c>
      <c r="G535" s="2"/>
    </row>
    <row r="536" spans="1:7">
      <c r="A536" s="1">
        <v>12729</v>
      </c>
      <c r="B536" s="2">
        <v>38880</v>
      </c>
      <c r="C536" s="3">
        <v>1246</v>
      </c>
      <c r="D536" s="1">
        <v>65674</v>
      </c>
      <c r="E536" s="1">
        <v>1</v>
      </c>
      <c r="F536" s="1">
        <v>479</v>
      </c>
      <c r="G536" s="2"/>
    </row>
    <row r="537" spans="1:7">
      <c r="A537" s="1">
        <v>12729</v>
      </c>
      <c r="B537" s="2">
        <v>38880</v>
      </c>
      <c r="C537" s="3">
        <v>1246</v>
      </c>
      <c r="D537" s="1">
        <v>65674</v>
      </c>
      <c r="E537" s="1">
        <v>1</v>
      </c>
      <c r="F537" s="1">
        <v>480</v>
      </c>
      <c r="G537" s="2"/>
    </row>
    <row r="538" spans="1:7">
      <c r="A538" s="1">
        <v>12729</v>
      </c>
      <c r="B538" s="2">
        <v>38880</v>
      </c>
      <c r="C538" s="3">
        <v>1246</v>
      </c>
      <c r="D538" s="1">
        <v>65675</v>
      </c>
      <c r="E538" s="1">
        <v>1</v>
      </c>
      <c r="F538" s="1">
        <v>552</v>
      </c>
      <c r="G538" s="2"/>
    </row>
    <row r="539" spans="1:7">
      <c r="A539" s="1">
        <v>12729</v>
      </c>
      <c r="B539" s="2">
        <v>38880</v>
      </c>
      <c r="C539" s="3">
        <v>1246</v>
      </c>
      <c r="D539" s="1">
        <v>65674</v>
      </c>
      <c r="E539" s="1">
        <v>1</v>
      </c>
      <c r="F539" s="1">
        <v>479</v>
      </c>
      <c r="G539" s="2"/>
    </row>
    <row r="540" spans="1:7">
      <c r="A540" s="1">
        <v>12763</v>
      </c>
      <c r="B540" s="2">
        <v>38880</v>
      </c>
      <c r="C540" s="3">
        <v>3127</v>
      </c>
      <c r="D540" s="1">
        <v>61409</v>
      </c>
      <c r="E540" s="1">
        <v>1</v>
      </c>
      <c r="F540" s="1">
        <v>1380</v>
      </c>
      <c r="G540" s="2"/>
    </row>
    <row r="541" spans="1:7">
      <c r="A541" s="1">
        <v>12792</v>
      </c>
      <c r="B541" s="2">
        <v>38880</v>
      </c>
      <c r="C541" s="3">
        <v>977</v>
      </c>
      <c r="D541" s="1">
        <v>2816</v>
      </c>
      <c r="E541" s="1">
        <v>2</v>
      </c>
      <c r="F541" s="1">
        <v>186</v>
      </c>
      <c r="G541" s="2"/>
    </row>
    <row r="542" spans="1:7">
      <c r="A542" s="1">
        <v>12792</v>
      </c>
      <c r="B542" s="2">
        <v>38880</v>
      </c>
      <c r="C542" s="3">
        <v>977</v>
      </c>
      <c r="D542" s="1">
        <v>40233</v>
      </c>
      <c r="E542" s="1">
        <v>1</v>
      </c>
      <c r="F542" s="1">
        <v>634</v>
      </c>
      <c r="G542" s="2"/>
    </row>
    <row r="543" spans="1:7">
      <c r="A543" s="1">
        <v>12792</v>
      </c>
      <c r="B543" s="2">
        <v>38880</v>
      </c>
      <c r="C543" s="3">
        <v>977</v>
      </c>
      <c r="D543" s="1">
        <v>40233</v>
      </c>
      <c r="E543" s="1">
        <v>1</v>
      </c>
      <c r="F543" s="1">
        <v>634</v>
      </c>
      <c r="G543" s="2"/>
    </row>
    <row r="544" spans="1:7">
      <c r="A544" s="1">
        <v>12792</v>
      </c>
      <c r="B544" s="2">
        <v>38880</v>
      </c>
      <c r="C544" s="3">
        <v>977</v>
      </c>
      <c r="D544" s="1">
        <v>40234</v>
      </c>
      <c r="E544" s="1">
        <v>1</v>
      </c>
      <c r="F544" s="1">
        <v>1056</v>
      </c>
      <c r="G544" s="2"/>
    </row>
    <row r="545" spans="1:7">
      <c r="A545" s="1">
        <v>12797</v>
      </c>
      <c r="B545" s="2">
        <v>38881</v>
      </c>
      <c r="C545" s="3">
        <v>1246</v>
      </c>
      <c r="D545" s="1">
        <v>17475</v>
      </c>
      <c r="E545" s="1">
        <v>1</v>
      </c>
      <c r="F545" s="1">
        <v>1055</v>
      </c>
      <c r="G545" s="2"/>
    </row>
    <row r="546" spans="1:7">
      <c r="A546" s="1">
        <v>12797</v>
      </c>
      <c r="B546" s="2">
        <v>38881</v>
      </c>
      <c r="C546" s="3">
        <v>1246</v>
      </c>
      <c r="D546" s="1">
        <v>16960</v>
      </c>
      <c r="E546" s="1">
        <v>1</v>
      </c>
      <c r="F546" s="1">
        <v>950</v>
      </c>
      <c r="G546" s="2"/>
    </row>
    <row r="547" spans="1:7">
      <c r="A547" s="1">
        <v>12870</v>
      </c>
      <c r="B547" s="2">
        <v>38882</v>
      </c>
      <c r="C547" s="3">
        <v>1479</v>
      </c>
      <c r="D547" s="1">
        <v>61485</v>
      </c>
      <c r="E547" s="1">
        <v>1</v>
      </c>
      <c r="F547" s="1">
        <v>179</v>
      </c>
      <c r="G547" s="2"/>
    </row>
    <row r="548" spans="1:7">
      <c r="A548" s="1">
        <v>12912</v>
      </c>
      <c r="B548" s="2">
        <v>38882</v>
      </c>
      <c r="C548" s="3">
        <v>449</v>
      </c>
      <c r="D548" s="1">
        <v>70521</v>
      </c>
      <c r="E548" s="1">
        <v>1</v>
      </c>
      <c r="F548" s="1">
        <v>299</v>
      </c>
      <c r="G548" s="2"/>
    </row>
    <row r="549" spans="1:7">
      <c r="A549" s="1">
        <v>12922</v>
      </c>
      <c r="B549" s="2">
        <v>38882</v>
      </c>
      <c r="C549" s="3">
        <v>637</v>
      </c>
      <c r="D549" s="1">
        <v>66205</v>
      </c>
      <c r="E549" s="1">
        <v>2</v>
      </c>
      <c r="F549" s="1">
        <v>230</v>
      </c>
      <c r="G549" s="2"/>
    </row>
    <row r="550" spans="1:7">
      <c r="A550" s="1">
        <v>12922</v>
      </c>
      <c r="B550" s="2">
        <v>38882</v>
      </c>
      <c r="C550" s="3">
        <v>637</v>
      </c>
      <c r="D550" s="1">
        <v>66205</v>
      </c>
      <c r="E550" s="1">
        <v>2</v>
      </c>
      <c r="F550" s="1">
        <v>230</v>
      </c>
      <c r="G550" s="2"/>
    </row>
    <row r="551" spans="1:7">
      <c r="A551" s="1">
        <v>12961</v>
      </c>
      <c r="B551" s="2">
        <v>38883</v>
      </c>
      <c r="C551" s="3">
        <v>2704</v>
      </c>
      <c r="D551" s="1">
        <v>67653</v>
      </c>
      <c r="E551" s="1">
        <v>1</v>
      </c>
      <c r="F551" s="1">
        <v>1290</v>
      </c>
      <c r="G551" s="2"/>
    </row>
    <row r="552" spans="1:7">
      <c r="A552" s="1">
        <v>12974</v>
      </c>
      <c r="B552" s="2">
        <v>38883</v>
      </c>
      <c r="C552" s="3">
        <v>3482</v>
      </c>
      <c r="D552" s="1">
        <v>64868</v>
      </c>
      <c r="E552" s="1">
        <v>1</v>
      </c>
      <c r="F552" s="1">
        <v>299</v>
      </c>
      <c r="G552" s="2"/>
    </row>
    <row r="553" spans="1:7">
      <c r="A553" s="1">
        <v>12974</v>
      </c>
      <c r="B553" s="2">
        <v>38883</v>
      </c>
      <c r="C553" s="3">
        <v>3482</v>
      </c>
      <c r="D553" s="1">
        <v>34647</v>
      </c>
      <c r="E553" s="1">
        <v>1</v>
      </c>
      <c r="F553" s="1">
        <v>820</v>
      </c>
      <c r="G553" s="2"/>
    </row>
    <row r="554" spans="1:7">
      <c r="A554" s="1">
        <v>12974</v>
      </c>
      <c r="B554" s="2">
        <v>38883</v>
      </c>
      <c r="C554" s="3">
        <v>3482</v>
      </c>
      <c r="D554" s="1">
        <v>43945</v>
      </c>
      <c r="E554" s="1">
        <v>1</v>
      </c>
      <c r="F554" s="1">
        <v>495</v>
      </c>
      <c r="G554" s="2"/>
    </row>
    <row r="555" spans="1:7">
      <c r="A555" s="1">
        <v>12974</v>
      </c>
      <c r="B555" s="2">
        <v>38883</v>
      </c>
      <c r="C555" s="3">
        <v>3482</v>
      </c>
      <c r="D555" s="1">
        <v>43944</v>
      </c>
      <c r="E555" s="1">
        <v>1</v>
      </c>
      <c r="F555" s="1">
        <v>495</v>
      </c>
      <c r="G555" s="2"/>
    </row>
    <row r="556" spans="1:7">
      <c r="A556" s="1">
        <v>12974</v>
      </c>
      <c r="B556" s="2">
        <v>38883</v>
      </c>
      <c r="C556" s="3">
        <v>3482</v>
      </c>
      <c r="D556" s="1">
        <v>43943</v>
      </c>
      <c r="E556" s="1">
        <v>1</v>
      </c>
      <c r="F556" s="1">
        <v>495</v>
      </c>
      <c r="G556" s="2"/>
    </row>
    <row r="557" spans="1:7">
      <c r="A557" s="1">
        <v>13040</v>
      </c>
      <c r="B557" s="2">
        <v>38884</v>
      </c>
      <c r="C557" s="3">
        <v>3610</v>
      </c>
      <c r="D557" s="1">
        <v>71644</v>
      </c>
      <c r="E557" s="1">
        <v>1</v>
      </c>
      <c r="F557" s="1">
        <v>199</v>
      </c>
      <c r="G557" s="2"/>
    </row>
    <row r="558" spans="1:7">
      <c r="A558" s="1">
        <v>13092</v>
      </c>
      <c r="B558" s="2">
        <v>38885</v>
      </c>
      <c r="C558" s="3">
        <v>1686</v>
      </c>
      <c r="D558" s="1">
        <v>63844</v>
      </c>
      <c r="E558" s="1">
        <v>1</v>
      </c>
      <c r="F558" s="1">
        <v>999</v>
      </c>
      <c r="G558" s="2"/>
    </row>
    <row r="559" spans="1:7">
      <c r="A559" s="1">
        <v>13130</v>
      </c>
      <c r="B559" s="2">
        <v>38885</v>
      </c>
      <c r="C559" s="3">
        <v>3429</v>
      </c>
      <c r="D559" s="1">
        <v>71369</v>
      </c>
      <c r="E559" s="1">
        <v>1</v>
      </c>
      <c r="F559" s="1">
        <v>599</v>
      </c>
      <c r="G559" s="2"/>
    </row>
    <row r="560" spans="1:7">
      <c r="A560" s="1">
        <v>13156</v>
      </c>
      <c r="B560" s="2">
        <v>38885</v>
      </c>
      <c r="C560" s="3">
        <v>4687</v>
      </c>
      <c r="D560" s="1">
        <v>69266</v>
      </c>
      <c r="E560" s="1">
        <v>1</v>
      </c>
      <c r="F560" s="1">
        <v>400</v>
      </c>
      <c r="G560" s="2"/>
    </row>
    <row r="561" spans="1:7">
      <c r="A561" s="1">
        <v>13156</v>
      </c>
      <c r="B561" s="2">
        <v>38885</v>
      </c>
      <c r="C561" s="3">
        <v>4687</v>
      </c>
      <c r="D561" s="1">
        <v>63042</v>
      </c>
      <c r="E561" s="1">
        <v>1</v>
      </c>
      <c r="F561" s="1">
        <v>0</v>
      </c>
      <c r="G561" s="2"/>
    </row>
    <row r="562" spans="1:7">
      <c r="A562" s="1">
        <v>13163</v>
      </c>
      <c r="B562" s="2">
        <v>38885</v>
      </c>
      <c r="C562" s="3">
        <v>542</v>
      </c>
      <c r="D562" s="1">
        <v>51157</v>
      </c>
      <c r="E562" s="1">
        <v>1</v>
      </c>
      <c r="F562" s="1">
        <v>545</v>
      </c>
      <c r="G562" s="2"/>
    </row>
    <row r="563" spans="1:7">
      <c r="A563" s="1">
        <v>13163</v>
      </c>
      <c r="B563" s="2">
        <v>38885</v>
      </c>
      <c r="C563" s="3">
        <v>542</v>
      </c>
      <c r="D563" s="1">
        <v>51160</v>
      </c>
      <c r="E563" s="1">
        <v>1</v>
      </c>
      <c r="F563" s="1">
        <v>330</v>
      </c>
      <c r="G563" s="2"/>
    </row>
    <row r="564" spans="1:7">
      <c r="A564" s="1">
        <v>13163</v>
      </c>
      <c r="B564" s="2">
        <v>38885</v>
      </c>
      <c r="C564" s="3">
        <v>542</v>
      </c>
      <c r="D564" s="1">
        <v>51159</v>
      </c>
      <c r="E564" s="1">
        <v>1</v>
      </c>
      <c r="F564" s="1">
        <v>330</v>
      </c>
      <c r="G564" s="2"/>
    </row>
    <row r="565" spans="1:7">
      <c r="A565" s="1">
        <v>13163</v>
      </c>
      <c r="B565" s="2">
        <v>38885</v>
      </c>
      <c r="C565" s="3">
        <v>542</v>
      </c>
      <c r="D565" s="1">
        <v>51158</v>
      </c>
      <c r="E565" s="1">
        <v>1</v>
      </c>
      <c r="F565" s="1">
        <v>330</v>
      </c>
      <c r="G565" s="2"/>
    </row>
    <row r="566" spans="1:7">
      <c r="A566" s="1">
        <v>13163</v>
      </c>
      <c r="B566" s="2">
        <v>38885</v>
      </c>
      <c r="C566" s="3">
        <v>542</v>
      </c>
      <c r="D566" s="1">
        <v>51157</v>
      </c>
      <c r="E566" s="1">
        <v>1</v>
      </c>
      <c r="F566" s="1">
        <v>545</v>
      </c>
      <c r="G566" s="2"/>
    </row>
    <row r="567" spans="1:7">
      <c r="A567" s="1">
        <v>13225</v>
      </c>
      <c r="B567" s="2">
        <v>38886</v>
      </c>
      <c r="C567" s="3">
        <v>332</v>
      </c>
      <c r="D567" s="1">
        <v>70413</v>
      </c>
      <c r="E567" s="1">
        <v>1</v>
      </c>
      <c r="F567" s="1">
        <v>0</v>
      </c>
      <c r="G567" s="2"/>
    </row>
    <row r="568" spans="1:7">
      <c r="A568" s="1">
        <v>13229</v>
      </c>
      <c r="B568" s="2">
        <v>38886</v>
      </c>
      <c r="C568" s="3">
        <v>3567</v>
      </c>
      <c r="D568" s="1">
        <v>58160</v>
      </c>
      <c r="E568" s="1">
        <v>1</v>
      </c>
      <c r="F568" s="1">
        <v>400</v>
      </c>
      <c r="G568" s="2"/>
    </row>
    <row r="569" spans="1:7">
      <c r="A569" s="1">
        <v>13229</v>
      </c>
      <c r="B569" s="2">
        <v>38886</v>
      </c>
      <c r="C569" s="3">
        <v>3567</v>
      </c>
      <c r="D569" s="1">
        <v>69952</v>
      </c>
      <c r="E569" s="1">
        <v>1</v>
      </c>
      <c r="F569" s="1">
        <v>6998</v>
      </c>
      <c r="G569" s="2"/>
    </row>
    <row r="570" spans="1:7">
      <c r="A570" s="1">
        <v>13229</v>
      </c>
      <c r="B570" s="2">
        <v>38886</v>
      </c>
      <c r="C570" s="3">
        <v>3567</v>
      </c>
      <c r="D570" s="1">
        <v>55230</v>
      </c>
      <c r="E570" s="1">
        <v>1</v>
      </c>
      <c r="F570" s="1">
        <v>80</v>
      </c>
      <c r="G570" s="2"/>
    </row>
    <row r="571" spans="1:7">
      <c r="A571" s="1">
        <v>13229</v>
      </c>
      <c r="B571" s="2">
        <v>38886</v>
      </c>
      <c r="C571" s="3">
        <v>3567</v>
      </c>
      <c r="D571" s="1">
        <v>55217</v>
      </c>
      <c r="E571" s="1">
        <v>1</v>
      </c>
      <c r="F571" s="1">
        <v>90</v>
      </c>
      <c r="G571" s="2"/>
    </row>
    <row r="572" spans="1:7">
      <c r="A572" s="1">
        <v>13229</v>
      </c>
      <c r="B572" s="2">
        <v>38886</v>
      </c>
      <c r="C572" s="3">
        <v>3567</v>
      </c>
      <c r="D572" s="1">
        <v>55259</v>
      </c>
      <c r="E572" s="1">
        <v>1</v>
      </c>
      <c r="F572" s="1">
        <v>95</v>
      </c>
      <c r="G572" s="2"/>
    </row>
    <row r="573" spans="1:7">
      <c r="A573" s="1">
        <v>13268</v>
      </c>
      <c r="B573" s="2">
        <v>38886</v>
      </c>
      <c r="C573" s="3">
        <v>805</v>
      </c>
      <c r="D573" s="1">
        <v>51157</v>
      </c>
      <c r="E573" s="1">
        <v>1</v>
      </c>
      <c r="F573" s="1">
        <v>545</v>
      </c>
      <c r="G573" s="2"/>
    </row>
    <row r="574" spans="1:7">
      <c r="A574" s="1">
        <v>13285</v>
      </c>
      <c r="B574" s="2">
        <v>38887</v>
      </c>
      <c r="C574" s="3">
        <v>1446</v>
      </c>
      <c r="D574" s="1">
        <v>66816</v>
      </c>
      <c r="E574" s="1">
        <v>1</v>
      </c>
      <c r="F574" s="1">
        <v>1888</v>
      </c>
      <c r="G574" s="2"/>
    </row>
    <row r="575" spans="1:7">
      <c r="A575" s="1">
        <v>13352</v>
      </c>
      <c r="B575" s="2">
        <v>38888</v>
      </c>
      <c r="C575" s="3">
        <v>1121</v>
      </c>
      <c r="D575" s="1">
        <v>71631</v>
      </c>
      <c r="E575" s="1">
        <v>2</v>
      </c>
      <c r="F575" s="1">
        <v>498</v>
      </c>
      <c r="G575" s="2"/>
    </row>
    <row r="576" spans="1:7">
      <c r="A576" s="1">
        <v>13352</v>
      </c>
      <c r="B576" s="2">
        <v>38888</v>
      </c>
      <c r="C576" s="3">
        <v>1121</v>
      </c>
      <c r="D576" s="1">
        <v>71631</v>
      </c>
      <c r="E576" s="1">
        <v>2</v>
      </c>
      <c r="F576" s="1">
        <v>498</v>
      </c>
      <c r="G576" s="2"/>
    </row>
    <row r="577" spans="1:7">
      <c r="A577" s="1">
        <v>13387</v>
      </c>
      <c r="B577" s="2">
        <v>38888</v>
      </c>
      <c r="C577" s="3">
        <v>3429</v>
      </c>
      <c r="D577" s="1">
        <v>71763</v>
      </c>
      <c r="E577" s="1">
        <v>1</v>
      </c>
      <c r="F577" s="1">
        <v>1790</v>
      </c>
      <c r="G577" s="2"/>
    </row>
    <row r="578" spans="1:7">
      <c r="A578" s="1">
        <v>13400</v>
      </c>
      <c r="B578" s="2">
        <v>38888</v>
      </c>
      <c r="C578" s="3">
        <v>4687</v>
      </c>
      <c r="D578" s="1">
        <v>56059</v>
      </c>
      <c r="E578" s="1">
        <v>1</v>
      </c>
      <c r="F578" s="1">
        <v>179</v>
      </c>
      <c r="G578" s="2"/>
    </row>
    <row r="579" spans="1:7">
      <c r="A579" s="1">
        <v>13541</v>
      </c>
      <c r="B579" s="2">
        <v>38890</v>
      </c>
      <c r="C579" s="3">
        <v>3675</v>
      </c>
      <c r="D579" s="1">
        <v>55225</v>
      </c>
      <c r="E579" s="1">
        <v>1</v>
      </c>
      <c r="F579" s="1">
        <v>320</v>
      </c>
      <c r="G579" s="2"/>
    </row>
    <row r="580" spans="1:7">
      <c r="A580" s="1">
        <v>13571</v>
      </c>
      <c r="B580" s="2">
        <v>38891</v>
      </c>
      <c r="C580" s="3">
        <v>1479</v>
      </c>
      <c r="D580" s="1">
        <v>71630</v>
      </c>
      <c r="E580" s="1">
        <v>1</v>
      </c>
      <c r="F580" s="1">
        <v>439</v>
      </c>
      <c r="G580" s="2"/>
    </row>
    <row r="581" spans="1:7">
      <c r="A581" s="1">
        <v>13571</v>
      </c>
      <c r="B581" s="2">
        <v>38891</v>
      </c>
      <c r="C581" s="3">
        <v>1479</v>
      </c>
      <c r="D581" s="1">
        <v>49749</v>
      </c>
      <c r="E581" s="1">
        <v>1</v>
      </c>
      <c r="F581" s="1">
        <v>2</v>
      </c>
      <c r="G581" s="2"/>
    </row>
    <row r="582" spans="1:7">
      <c r="A582" s="1">
        <v>13571</v>
      </c>
      <c r="B582" s="2">
        <v>38891</v>
      </c>
      <c r="C582" s="3">
        <v>1479</v>
      </c>
      <c r="D582" s="1">
        <v>55218</v>
      </c>
      <c r="E582" s="1">
        <v>1</v>
      </c>
      <c r="F582" s="1">
        <v>130</v>
      </c>
      <c r="G582" s="2"/>
    </row>
    <row r="583" spans="1:7">
      <c r="A583" s="1">
        <v>13571</v>
      </c>
      <c r="B583" s="2">
        <v>38891</v>
      </c>
      <c r="C583" s="3">
        <v>1479</v>
      </c>
      <c r="D583" s="1">
        <v>66593</v>
      </c>
      <c r="E583" s="1">
        <v>1</v>
      </c>
      <c r="F583" s="1">
        <v>305</v>
      </c>
      <c r="G583" s="2"/>
    </row>
    <row r="584" spans="1:7">
      <c r="A584" s="1">
        <v>13571</v>
      </c>
      <c r="B584" s="2">
        <v>38891</v>
      </c>
      <c r="C584" s="3">
        <v>1479</v>
      </c>
      <c r="D584" s="1">
        <v>54816</v>
      </c>
      <c r="E584" s="1">
        <v>1</v>
      </c>
      <c r="F584" s="1">
        <v>99</v>
      </c>
      <c r="G584" s="2"/>
    </row>
    <row r="585" spans="1:7">
      <c r="A585" s="1">
        <v>13571</v>
      </c>
      <c r="B585" s="2">
        <v>38891</v>
      </c>
      <c r="C585" s="3">
        <v>1479</v>
      </c>
      <c r="D585" s="1">
        <v>71786</v>
      </c>
      <c r="E585" s="1">
        <v>1</v>
      </c>
      <c r="F585" s="1">
        <v>799</v>
      </c>
      <c r="G585" s="2"/>
    </row>
    <row r="586" spans="1:7">
      <c r="A586" s="1">
        <v>13629</v>
      </c>
      <c r="B586" s="2">
        <v>38892</v>
      </c>
      <c r="C586" s="3">
        <v>1246</v>
      </c>
      <c r="D586" s="1">
        <v>65186</v>
      </c>
      <c r="E586" s="1">
        <v>1</v>
      </c>
      <c r="F586" s="1">
        <v>5888</v>
      </c>
      <c r="G586" s="2"/>
    </row>
    <row r="587" spans="1:7">
      <c r="A587" s="1">
        <v>13673</v>
      </c>
      <c r="B587" s="2">
        <v>38892</v>
      </c>
      <c r="C587" s="3">
        <v>2942</v>
      </c>
      <c r="D587" s="1">
        <v>67187</v>
      </c>
      <c r="E587" s="1">
        <v>1</v>
      </c>
      <c r="F587" s="1">
        <v>249</v>
      </c>
      <c r="G587" s="2"/>
    </row>
    <row r="588" spans="1:7">
      <c r="A588" s="1">
        <v>13673</v>
      </c>
      <c r="B588" s="2">
        <v>38892</v>
      </c>
      <c r="C588" s="3">
        <v>2942</v>
      </c>
      <c r="D588" s="1">
        <v>71296</v>
      </c>
      <c r="E588" s="1">
        <v>1</v>
      </c>
      <c r="F588" s="1">
        <v>679</v>
      </c>
      <c r="G588" s="2"/>
    </row>
    <row r="589" spans="1:7">
      <c r="A589" s="1">
        <v>13722</v>
      </c>
      <c r="B589" s="2">
        <v>38892</v>
      </c>
      <c r="C589" s="3">
        <v>4745</v>
      </c>
      <c r="D589" s="1">
        <v>58160</v>
      </c>
      <c r="E589" s="1">
        <v>1</v>
      </c>
      <c r="F589" s="1">
        <v>400</v>
      </c>
      <c r="G589" s="2"/>
    </row>
    <row r="590" spans="1:7">
      <c r="A590" s="1">
        <v>13722</v>
      </c>
      <c r="B590" s="2">
        <v>38892</v>
      </c>
      <c r="C590" s="3">
        <v>4745</v>
      </c>
      <c r="D590" s="1">
        <v>63042</v>
      </c>
      <c r="E590" s="1">
        <v>1</v>
      </c>
      <c r="F590" s="1">
        <v>0</v>
      </c>
      <c r="G590" s="2"/>
    </row>
    <row r="591" spans="1:7">
      <c r="A591" s="1">
        <v>13739</v>
      </c>
      <c r="B591" s="2">
        <v>38893</v>
      </c>
      <c r="C591" s="3">
        <v>1286</v>
      </c>
      <c r="D591" s="1">
        <v>3014</v>
      </c>
      <c r="E591" s="1">
        <v>1</v>
      </c>
      <c r="F591" s="1">
        <v>380</v>
      </c>
      <c r="G591" s="2"/>
    </row>
    <row r="592" spans="1:7">
      <c r="A592" s="1">
        <v>13787</v>
      </c>
      <c r="B592" s="2">
        <v>38893</v>
      </c>
      <c r="C592" s="3">
        <v>3785</v>
      </c>
      <c r="D592" s="1">
        <v>67274</v>
      </c>
      <c r="E592" s="1">
        <v>1</v>
      </c>
      <c r="F592" s="1">
        <v>199</v>
      </c>
      <c r="G592" s="2"/>
    </row>
    <row r="593" spans="1:7">
      <c r="A593" s="1">
        <v>13788</v>
      </c>
      <c r="B593" s="2">
        <v>38893</v>
      </c>
      <c r="C593" s="3">
        <v>3794</v>
      </c>
      <c r="D593" s="1">
        <v>67754</v>
      </c>
      <c r="E593" s="1">
        <v>1</v>
      </c>
      <c r="F593" s="1">
        <v>6998</v>
      </c>
      <c r="G593" s="2"/>
    </row>
    <row r="594" spans="1:7">
      <c r="A594" s="1">
        <v>13822</v>
      </c>
      <c r="B594" s="2">
        <v>38894</v>
      </c>
      <c r="C594" s="3">
        <v>1096</v>
      </c>
      <c r="D594" s="1">
        <v>63982</v>
      </c>
      <c r="E594" s="1">
        <v>1</v>
      </c>
      <c r="F594" s="1">
        <v>499</v>
      </c>
      <c r="G594" s="2"/>
    </row>
    <row r="595" spans="1:7">
      <c r="A595" s="1">
        <v>13822</v>
      </c>
      <c r="B595" s="2">
        <v>38894</v>
      </c>
      <c r="C595" s="3">
        <v>1096</v>
      </c>
      <c r="D595" s="1">
        <v>70787</v>
      </c>
      <c r="E595" s="1">
        <v>1</v>
      </c>
      <c r="F595" s="1">
        <v>12351</v>
      </c>
      <c r="G595" s="2"/>
    </row>
    <row r="596" spans="1:7">
      <c r="A596" s="1">
        <v>13826</v>
      </c>
      <c r="B596" s="2">
        <v>38894</v>
      </c>
      <c r="C596" s="3">
        <v>1246</v>
      </c>
      <c r="D596" s="1">
        <v>40236</v>
      </c>
      <c r="E596" s="1">
        <v>1</v>
      </c>
      <c r="F596" s="1">
        <v>581</v>
      </c>
      <c r="G596" s="2"/>
    </row>
    <row r="597" spans="1:7">
      <c r="A597" s="1">
        <v>13852</v>
      </c>
      <c r="B597" s="2">
        <v>38894</v>
      </c>
      <c r="C597" s="3">
        <v>2307</v>
      </c>
      <c r="D597" s="1">
        <v>2867</v>
      </c>
      <c r="E597" s="1">
        <v>1</v>
      </c>
      <c r="F597" s="1">
        <v>85</v>
      </c>
      <c r="G597" s="2"/>
    </row>
    <row r="598" spans="1:7">
      <c r="A598" s="1">
        <v>13920</v>
      </c>
      <c r="B598" s="2">
        <v>38895</v>
      </c>
      <c r="C598" s="3">
        <v>198</v>
      </c>
      <c r="D598" s="1">
        <v>70293</v>
      </c>
      <c r="E598" s="1">
        <v>1</v>
      </c>
      <c r="F598" s="1">
        <v>1499</v>
      </c>
      <c r="G598" s="2"/>
    </row>
    <row r="599" spans="1:7">
      <c r="A599" s="1">
        <v>13920</v>
      </c>
      <c r="B599" s="2">
        <v>38895</v>
      </c>
      <c r="C599" s="3">
        <v>198</v>
      </c>
      <c r="D599" s="1">
        <v>16672</v>
      </c>
      <c r="E599" s="1">
        <v>1</v>
      </c>
      <c r="F599" s="1">
        <v>70</v>
      </c>
      <c r="G599" s="2"/>
    </row>
    <row r="600" spans="1:7">
      <c r="A600" s="1">
        <v>13920</v>
      </c>
      <c r="B600" s="2">
        <v>38895</v>
      </c>
      <c r="C600" s="3">
        <v>198</v>
      </c>
      <c r="D600" s="1">
        <v>58089</v>
      </c>
      <c r="E600" s="1">
        <v>1</v>
      </c>
      <c r="F600" s="1">
        <v>349</v>
      </c>
      <c r="G600" s="2"/>
    </row>
    <row r="601" spans="1:7">
      <c r="A601" s="1">
        <v>13920</v>
      </c>
      <c r="B601" s="2">
        <v>38895</v>
      </c>
      <c r="C601" s="3">
        <v>198</v>
      </c>
      <c r="D601" s="1">
        <v>58086</v>
      </c>
      <c r="E601" s="1">
        <v>1</v>
      </c>
      <c r="F601" s="1">
        <v>199</v>
      </c>
      <c r="G601" s="2"/>
    </row>
    <row r="602" spans="1:7">
      <c r="A602" s="1">
        <v>14044</v>
      </c>
      <c r="B602" s="2">
        <v>38896</v>
      </c>
      <c r="C602" s="3">
        <v>655</v>
      </c>
      <c r="D602" s="1">
        <v>55187</v>
      </c>
      <c r="E602" s="1">
        <v>1</v>
      </c>
      <c r="F602" s="1">
        <v>105</v>
      </c>
      <c r="G602" s="2"/>
    </row>
    <row r="603" spans="1:7">
      <c r="A603" s="1">
        <v>14101</v>
      </c>
      <c r="B603" s="2">
        <v>38897</v>
      </c>
      <c r="C603" s="3">
        <v>4780</v>
      </c>
      <c r="D603" s="1">
        <v>40236</v>
      </c>
      <c r="E603" s="1">
        <v>1</v>
      </c>
      <c r="F603" s="1">
        <v>581</v>
      </c>
      <c r="G603" s="2"/>
    </row>
    <row r="604" spans="1:7">
      <c r="A604" s="1">
        <v>14101</v>
      </c>
      <c r="B604" s="2">
        <v>38897</v>
      </c>
      <c r="C604" s="3">
        <v>4780</v>
      </c>
      <c r="D604" s="1">
        <v>40236</v>
      </c>
      <c r="E604" s="1">
        <v>1</v>
      </c>
      <c r="F604" s="1">
        <v>581</v>
      </c>
      <c r="G604" s="2"/>
    </row>
    <row r="605" spans="1:7">
      <c r="A605" s="1">
        <v>14143</v>
      </c>
      <c r="B605" s="2">
        <v>38898</v>
      </c>
      <c r="C605" s="3">
        <v>332</v>
      </c>
      <c r="D605" s="1">
        <v>72499</v>
      </c>
      <c r="E605" s="1">
        <v>1</v>
      </c>
      <c r="F605" s="1">
        <v>2290</v>
      </c>
      <c r="G605" s="2"/>
    </row>
    <row r="606" spans="1:7">
      <c r="A606" s="1">
        <v>14171</v>
      </c>
      <c r="B606" s="2">
        <v>38898</v>
      </c>
      <c r="C606" s="3">
        <v>4785</v>
      </c>
      <c r="D606" s="1">
        <v>72679</v>
      </c>
      <c r="E606" s="1">
        <v>1</v>
      </c>
      <c r="F606" s="1">
        <v>10990</v>
      </c>
      <c r="G606" s="2"/>
    </row>
    <row r="607" spans="1:7">
      <c r="A607" s="1">
        <v>14189</v>
      </c>
      <c r="B607" s="2">
        <v>38898</v>
      </c>
      <c r="C607" s="3">
        <v>805</v>
      </c>
      <c r="D607" s="1">
        <v>51158</v>
      </c>
      <c r="E607" s="1">
        <v>1</v>
      </c>
      <c r="F607" s="1">
        <v>330</v>
      </c>
      <c r="G607" s="2"/>
    </row>
    <row r="608" spans="1:7">
      <c r="A608" s="1">
        <v>14216</v>
      </c>
      <c r="B608" s="2">
        <v>38899</v>
      </c>
      <c r="C608" s="3">
        <v>1944</v>
      </c>
      <c r="D608" s="1">
        <v>67368</v>
      </c>
      <c r="E608" s="1">
        <v>1</v>
      </c>
      <c r="F608" s="1">
        <v>330</v>
      </c>
      <c r="G608" s="2"/>
    </row>
    <row r="609" spans="1:7">
      <c r="A609" s="1">
        <v>14216</v>
      </c>
      <c r="B609" s="2">
        <v>38899</v>
      </c>
      <c r="C609" s="3">
        <v>1944</v>
      </c>
      <c r="D609" s="1">
        <v>67366</v>
      </c>
      <c r="E609" s="1">
        <v>1</v>
      </c>
      <c r="F609" s="1">
        <v>330</v>
      </c>
      <c r="G609" s="2"/>
    </row>
    <row r="610" spans="1:7">
      <c r="A610" s="1">
        <v>14216</v>
      </c>
      <c r="B610" s="2">
        <v>38899</v>
      </c>
      <c r="C610" s="3">
        <v>1944</v>
      </c>
      <c r="D610" s="1">
        <v>67364</v>
      </c>
      <c r="E610" s="1">
        <v>1</v>
      </c>
      <c r="F610" s="1">
        <v>330</v>
      </c>
      <c r="G610" s="2"/>
    </row>
    <row r="611" spans="1:7">
      <c r="A611" s="1">
        <v>14249</v>
      </c>
      <c r="B611" s="2">
        <v>38899</v>
      </c>
      <c r="C611" s="3">
        <v>4608</v>
      </c>
      <c r="D611" s="1">
        <v>40233</v>
      </c>
      <c r="E611" s="1">
        <v>1</v>
      </c>
      <c r="F611" s="1">
        <v>634</v>
      </c>
      <c r="G611" s="2"/>
    </row>
    <row r="612" spans="1:7">
      <c r="A612" s="1">
        <v>14297</v>
      </c>
      <c r="B612" s="2">
        <v>38900</v>
      </c>
      <c r="C612" s="3">
        <v>1982</v>
      </c>
      <c r="D612" s="1">
        <v>71764</v>
      </c>
      <c r="E612" s="1">
        <v>1</v>
      </c>
      <c r="F612" s="1">
        <v>199</v>
      </c>
      <c r="G612" s="2"/>
    </row>
    <row r="613" spans="1:7">
      <c r="A613" s="1">
        <v>14297</v>
      </c>
      <c r="B613" s="2">
        <v>38900</v>
      </c>
      <c r="C613" s="3">
        <v>1982</v>
      </c>
      <c r="D613" s="1">
        <v>69771</v>
      </c>
      <c r="E613" s="1">
        <v>1</v>
      </c>
      <c r="F613" s="1">
        <v>769</v>
      </c>
      <c r="G613" s="2"/>
    </row>
    <row r="614" spans="1:7">
      <c r="A614" s="1">
        <v>14360</v>
      </c>
      <c r="B614" s="2">
        <v>38901</v>
      </c>
      <c r="C614" s="3">
        <v>1246</v>
      </c>
      <c r="D614" s="1">
        <v>51400</v>
      </c>
      <c r="E614" s="1">
        <v>4</v>
      </c>
      <c r="F614" s="1">
        <v>2220</v>
      </c>
      <c r="G614" s="2"/>
    </row>
    <row r="615" spans="1:7">
      <c r="A615" s="1">
        <v>14360</v>
      </c>
      <c r="B615" s="2">
        <v>38901</v>
      </c>
      <c r="C615" s="3">
        <v>1246</v>
      </c>
      <c r="D615" s="1">
        <v>51397</v>
      </c>
      <c r="E615" s="1">
        <v>4</v>
      </c>
      <c r="F615" s="1">
        <v>2480</v>
      </c>
      <c r="G615" s="2"/>
    </row>
    <row r="616" spans="1:7">
      <c r="A616" s="1">
        <v>14388</v>
      </c>
      <c r="B616" s="2">
        <v>38901</v>
      </c>
      <c r="C616" s="3">
        <v>2307</v>
      </c>
      <c r="D616" s="1">
        <v>59730</v>
      </c>
      <c r="E616" s="1">
        <v>1</v>
      </c>
      <c r="F616" s="1">
        <v>99</v>
      </c>
      <c r="G616" s="2"/>
    </row>
    <row r="617" spans="1:7">
      <c r="A617" s="1">
        <v>14394</v>
      </c>
      <c r="B617" s="2">
        <v>38901</v>
      </c>
      <c r="C617" s="3">
        <v>284</v>
      </c>
      <c r="D617" s="1">
        <v>68197</v>
      </c>
      <c r="E617" s="1">
        <v>1</v>
      </c>
      <c r="F617" s="1">
        <v>999</v>
      </c>
      <c r="G617" s="2"/>
    </row>
    <row r="618" spans="1:7">
      <c r="A618" s="1">
        <v>14445</v>
      </c>
      <c r="B618" s="2">
        <v>38902</v>
      </c>
      <c r="C618" s="3">
        <v>1246</v>
      </c>
      <c r="D618" s="1">
        <v>51400</v>
      </c>
      <c r="E618" s="1">
        <v>1</v>
      </c>
      <c r="F618" s="1">
        <v>555</v>
      </c>
      <c r="G618" s="2"/>
    </row>
    <row r="619" spans="1:7">
      <c r="A619" s="1">
        <v>14445</v>
      </c>
      <c r="B619" s="2">
        <v>38902</v>
      </c>
      <c r="C619" s="3">
        <v>1246</v>
      </c>
      <c r="D619" s="1">
        <v>51399</v>
      </c>
      <c r="E619" s="1">
        <v>1</v>
      </c>
      <c r="F619" s="1">
        <v>765</v>
      </c>
      <c r="G619" s="2"/>
    </row>
    <row r="620" spans="1:7">
      <c r="A620" s="1">
        <v>14445</v>
      </c>
      <c r="B620" s="2">
        <v>38902</v>
      </c>
      <c r="C620" s="3">
        <v>1246</v>
      </c>
      <c r="D620" s="1">
        <v>51399</v>
      </c>
      <c r="E620" s="1">
        <v>1</v>
      </c>
      <c r="F620" s="1">
        <v>765</v>
      </c>
      <c r="G620" s="2"/>
    </row>
    <row r="621" spans="1:7">
      <c r="A621" s="1">
        <v>14461</v>
      </c>
      <c r="B621" s="2">
        <v>38902</v>
      </c>
      <c r="C621" s="3">
        <v>1944</v>
      </c>
      <c r="D621" s="1">
        <v>70304</v>
      </c>
      <c r="E621" s="1">
        <v>1</v>
      </c>
      <c r="F621" s="1">
        <v>499</v>
      </c>
      <c r="G621" s="2"/>
    </row>
    <row r="622" spans="1:7">
      <c r="A622" s="1">
        <v>14520</v>
      </c>
      <c r="B622" s="2">
        <v>38902</v>
      </c>
      <c r="C622" s="3">
        <v>915</v>
      </c>
      <c r="D622" s="1">
        <v>70547</v>
      </c>
      <c r="E622" s="1">
        <v>1</v>
      </c>
      <c r="F622" s="1">
        <v>389</v>
      </c>
      <c r="G622" s="2"/>
    </row>
    <row r="623" spans="1:7">
      <c r="A623" s="1">
        <v>14543</v>
      </c>
      <c r="B623" s="2">
        <v>38903</v>
      </c>
      <c r="C623" s="3">
        <v>198</v>
      </c>
      <c r="D623" s="1">
        <v>72383</v>
      </c>
      <c r="E623" s="1">
        <v>1</v>
      </c>
      <c r="F623" s="1">
        <v>449</v>
      </c>
      <c r="G623" s="2"/>
    </row>
    <row r="624" spans="1:7">
      <c r="A624" s="1">
        <v>14578</v>
      </c>
      <c r="B624" s="2">
        <v>38903</v>
      </c>
      <c r="C624" s="3">
        <v>4834</v>
      </c>
      <c r="D624" s="1">
        <v>58160</v>
      </c>
      <c r="E624" s="1">
        <v>1</v>
      </c>
      <c r="F624" s="1">
        <v>400</v>
      </c>
      <c r="G624" s="2"/>
    </row>
    <row r="625" spans="1:7">
      <c r="A625" s="1">
        <v>14578</v>
      </c>
      <c r="B625" s="2">
        <v>38903</v>
      </c>
      <c r="C625" s="3">
        <v>4834</v>
      </c>
      <c r="D625" s="1">
        <v>63042</v>
      </c>
      <c r="E625" s="1">
        <v>1</v>
      </c>
      <c r="F625" s="1">
        <v>0</v>
      </c>
      <c r="G625" s="2"/>
    </row>
    <row r="626" spans="1:7">
      <c r="A626" s="1">
        <v>14578</v>
      </c>
      <c r="B626" s="2">
        <v>38903</v>
      </c>
      <c r="C626" s="3">
        <v>4834</v>
      </c>
      <c r="D626" s="1">
        <v>70413</v>
      </c>
      <c r="E626" s="1">
        <v>1</v>
      </c>
      <c r="F626" s="1">
        <v>0</v>
      </c>
      <c r="G626" s="2"/>
    </row>
    <row r="627" spans="1:7">
      <c r="A627" s="1">
        <v>14578</v>
      </c>
      <c r="B627" s="2">
        <v>38903</v>
      </c>
      <c r="C627" s="3">
        <v>4834</v>
      </c>
      <c r="D627" s="1">
        <v>70413</v>
      </c>
      <c r="E627" s="1">
        <v>1</v>
      </c>
      <c r="F627" s="1">
        <v>0</v>
      </c>
      <c r="G627" s="2"/>
    </row>
    <row r="628" spans="1:7">
      <c r="A628" s="1">
        <v>14578</v>
      </c>
      <c r="B628" s="2">
        <v>38903</v>
      </c>
      <c r="C628" s="3">
        <v>4834</v>
      </c>
      <c r="D628" s="1">
        <v>70413</v>
      </c>
      <c r="E628" s="1">
        <v>1</v>
      </c>
      <c r="F628" s="1">
        <v>0</v>
      </c>
      <c r="G628" s="2"/>
    </row>
    <row r="629" spans="1:7">
      <c r="A629" s="1">
        <v>14578</v>
      </c>
      <c r="B629" s="2">
        <v>38903</v>
      </c>
      <c r="C629" s="3">
        <v>4834</v>
      </c>
      <c r="D629" s="1">
        <v>70413</v>
      </c>
      <c r="E629" s="1">
        <v>1</v>
      </c>
      <c r="F629" s="1">
        <v>0</v>
      </c>
      <c r="G629" s="2"/>
    </row>
    <row r="630" spans="1:7">
      <c r="A630" s="1">
        <v>14622</v>
      </c>
      <c r="B630" s="2">
        <v>38904</v>
      </c>
      <c r="C630" s="3">
        <v>2393</v>
      </c>
      <c r="D630" s="1">
        <v>72499</v>
      </c>
      <c r="E630" s="1">
        <v>1</v>
      </c>
      <c r="F630" s="1">
        <v>2590</v>
      </c>
      <c r="G630" s="2"/>
    </row>
    <row r="631" spans="1:7">
      <c r="A631" s="1">
        <v>14649</v>
      </c>
      <c r="B631" s="2">
        <v>38904</v>
      </c>
      <c r="C631" s="3">
        <v>4436</v>
      </c>
      <c r="D631" s="1">
        <v>51333</v>
      </c>
      <c r="E631" s="1">
        <v>1</v>
      </c>
      <c r="F631" s="1">
        <v>419</v>
      </c>
      <c r="G631" s="2"/>
    </row>
    <row r="632" spans="1:7">
      <c r="A632" s="1">
        <v>14677</v>
      </c>
      <c r="B632" s="2">
        <v>38905</v>
      </c>
      <c r="C632" s="3">
        <v>1121</v>
      </c>
      <c r="D632" s="1">
        <v>69715</v>
      </c>
      <c r="E632" s="1">
        <v>5</v>
      </c>
      <c r="F632" s="1">
        <v>1195</v>
      </c>
      <c r="G632" s="2"/>
    </row>
    <row r="633" spans="1:7">
      <c r="A633" s="1">
        <v>14677</v>
      </c>
      <c r="B633" s="2">
        <v>38905</v>
      </c>
      <c r="C633" s="3">
        <v>1121</v>
      </c>
      <c r="D633" s="1">
        <v>68767</v>
      </c>
      <c r="E633" s="1">
        <v>1</v>
      </c>
      <c r="F633" s="1">
        <v>499</v>
      </c>
      <c r="G633" s="2"/>
    </row>
    <row r="634" spans="1:7">
      <c r="A634" s="1">
        <v>14724</v>
      </c>
      <c r="B634" s="2">
        <v>38905</v>
      </c>
      <c r="C634" s="3">
        <v>4163</v>
      </c>
      <c r="D634" s="1">
        <v>67868</v>
      </c>
      <c r="E634" s="1">
        <v>1</v>
      </c>
      <c r="F634" s="1">
        <v>4990</v>
      </c>
      <c r="G634" s="2"/>
    </row>
    <row r="635" spans="1:7">
      <c r="A635" s="1">
        <v>14747</v>
      </c>
      <c r="B635" s="2">
        <v>38906</v>
      </c>
      <c r="C635" s="3">
        <v>1121</v>
      </c>
      <c r="D635" s="1">
        <v>71372</v>
      </c>
      <c r="E635" s="1">
        <v>1</v>
      </c>
      <c r="F635" s="1">
        <v>990</v>
      </c>
      <c r="G635" s="2"/>
    </row>
    <row r="636" spans="1:7">
      <c r="A636" s="1">
        <v>14804</v>
      </c>
      <c r="B636" s="2">
        <v>38906</v>
      </c>
      <c r="C636" s="3">
        <v>4842</v>
      </c>
      <c r="D636" s="1">
        <v>16806</v>
      </c>
      <c r="E636" s="1">
        <v>1</v>
      </c>
      <c r="F636" s="1">
        <v>80</v>
      </c>
      <c r="G636" s="2"/>
    </row>
    <row r="637" spans="1:7">
      <c r="A637" s="1">
        <v>14831</v>
      </c>
      <c r="B637" s="2">
        <v>38907</v>
      </c>
      <c r="C637" s="3">
        <v>139</v>
      </c>
      <c r="D637" s="1">
        <v>16781</v>
      </c>
      <c r="E637" s="1">
        <v>1</v>
      </c>
      <c r="F637" s="1">
        <v>140</v>
      </c>
      <c r="G637" s="2"/>
    </row>
    <row r="638" spans="1:7">
      <c r="A638" s="1">
        <v>14853</v>
      </c>
      <c r="B638" s="2">
        <v>38907</v>
      </c>
      <c r="C638" s="3">
        <v>2122</v>
      </c>
      <c r="D638" s="1">
        <v>52134</v>
      </c>
      <c r="E638" s="1">
        <v>1</v>
      </c>
      <c r="F638" s="1">
        <v>399</v>
      </c>
      <c r="G638" s="2"/>
    </row>
    <row r="639" spans="1:7">
      <c r="A639" s="1">
        <v>14853</v>
      </c>
      <c r="B639" s="2">
        <v>38907</v>
      </c>
      <c r="C639" s="3">
        <v>2122</v>
      </c>
      <c r="D639" s="1">
        <v>67368</v>
      </c>
      <c r="E639" s="1">
        <v>1</v>
      </c>
      <c r="F639" s="1">
        <v>330</v>
      </c>
      <c r="G639" s="2"/>
    </row>
    <row r="640" spans="1:7">
      <c r="A640" s="1">
        <v>14853</v>
      </c>
      <c r="B640" s="2">
        <v>38907</v>
      </c>
      <c r="C640" s="3">
        <v>2122</v>
      </c>
      <c r="D640" s="1">
        <v>67364</v>
      </c>
      <c r="E640" s="1">
        <v>1</v>
      </c>
      <c r="F640" s="1">
        <v>330</v>
      </c>
      <c r="G640" s="2"/>
    </row>
    <row r="641" spans="1:7">
      <c r="A641" s="1">
        <v>14861</v>
      </c>
      <c r="B641" s="2">
        <v>38907</v>
      </c>
      <c r="C641" s="3">
        <v>2814</v>
      </c>
      <c r="D641" s="1">
        <v>67754</v>
      </c>
      <c r="E641" s="1">
        <v>1</v>
      </c>
      <c r="F641" s="1">
        <v>6998</v>
      </c>
      <c r="G641" s="2"/>
    </row>
    <row r="642" spans="1:7">
      <c r="A642" s="1">
        <v>14862</v>
      </c>
      <c r="B642" s="2">
        <v>38907</v>
      </c>
      <c r="C642" s="3">
        <v>284</v>
      </c>
      <c r="D642" s="1">
        <v>2760</v>
      </c>
      <c r="E642" s="1">
        <v>1</v>
      </c>
      <c r="F642" s="1">
        <v>51</v>
      </c>
      <c r="G642" s="2"/>
    </row>
    <row r="643" spans="1:7">
      <c r="A643" s="1">
        <v>14862</v>
      </c>
      <c r="B643" s="2">
        <v>38907</v>
      </c>
      <c r="C643" s="3">
        <v>284</v>
      </c>
      <c r="D643" s="1">
        <v>2781</v>
      </c>
      <c r="E643" s="1">
        <v>1</v>
      </c>
      <c r="F643" s="1">
        <v>50</v>
      </c>
      <c r="G643" s="2"/>
    </row>
    <row r="644" spans="1:7">
      <c r="A644" s="1">
        <v>14862</v>
      </c>
      <c r="B644" s="2">
        <v>38907</v>
      </c>
      <c r="C644" s="3">
        <v>284</v>
      </c>
      <c r="D644" s="1">
        <v>40236</v>
      </c>
      <c r="E644" s="1">
        <v>1</v>
      </c>
      <c r="F644" s="1">
        <v>581</v>
      </c>
      <c r="G644" s="2"/>
    </row>
    <row r="645" spans="1:7">
      <c r="A645" s="1">
        <v>14891</v>
      </c>
      <c r="B645" s="2">
        <v>38907</v>
      </c>
      <c r="C645" s="3">
        <v>4866</v>
      </c>
      <c r="D645" s="1">
        <v>66570</v>
      </c>
      <c r="E645" s="1">
        <v>1</v>
      </c>
      <c r="F645" s="1">
        <v>400</v>
      </c>
      <c r="G645" s="2"/>
    </row>
    <row r="646" spans="1:7">
      <c r="A646" s="1">
        <v>14891</v>
      </c>
      <c r="B646" s="2">
        <v>38907</v>
      </c>
      <c r="C646" s="3">
        <v>4866</v>
      </c>
      <c r="D646" s="1">
        <v>63042</v>
      </c>
      <c r="E646" s="1">
        <v>1</v>
      </c>
      <c r="F646" s="1">
        <v>0</v>
      </c>
      <c r="G646" s="2"/>
    </row>
    <row r="647" spans="1:7">
      <c r="A647" s="1">
        <v>14891</v>
      </c>
      <c r="B647" s="2">
        <v>38907</v>
      </c>
      <c r="C647" s="3">
        <v>4866</v>
      </c>
      <c r="D647" s="1">
        <v>70413</v>
      </c>
      <c r="E647" s="1">
        <v>1</v>
      </c>
      <c r="F647" s="1">
        <v>0</v>
      </c>
      <c r="G647" s="2"/>
    </row>
    <row r="648" spans="1:7">
      <c r="A648" s="1">
        <v>14891</v>
      </c>
      <c r="B648" s="2">
        <v>38907</v>
      </c>
      <c r="C648" s="3">
        <v>4866</v>
      </c>
      <c r="D648" s="1">
        <v>70413</v>
      </c>
      <c r="E648" s="1">
        <v>1</v>
      </c>
      <c r="F648" s="1">
        <v>0</v>
      </c>
      <c r="G648" s="2"/>
    </row>
    <row r="649" spans="1:7">
      <c r="A649" s="1">
        <v>14936</v>
      </c>
      <c r="B649" s="2">
        <v>38908</v>
      </c>
      <c r="C649" s="3">
        <v>1982</v>
      </c>
      <c r="D649" s="1">
        <v>62814</v>
      </c>
      <c r="E649" s="1">
        <v>1</v>
      </c>
      <c r="F649" s="1">
        <v>99</v>
      </c>
      <c r="G649" s="2"/>
    </row>
    <row r="650" spans="1:7">
      <c r="A650" s="1">
        <v>14952</v>
      </c>
      <c r="B650" s="2">
        <v>38908</v>
      </c>
      <c r="C650" s="3">
        <v>332</v>
      </c>
      <c r="D650" s="1">
        <v>70413</v>
      </c>
      <c r="E650" s="1">
        <v>1</v>
      </c>
      <c r="F650" s="1">
        <v>0</v>
      </c>
      <c r="G650" s="2"/>
    </row>
    <row r="651" spans="1:7">
      <c r="A651" s="1">
        <v>14977</v>
      </c>
      <c r="B651" s="2">
        <v>38908</v>
      </c>
      <c r="C651" s="3">
        <v>4876</v>
      </c>
      <c r="D651" s="1">
        <v>58160</v>
      </c>
      <c r="E651" s="1">
        <v>1</v>
      </c>
      <c r="F651" s="1">
        <v>400</v>
      </c>
      <c r="G651" s="2"/>
    </row>
    <row r="652" spans="1:7">
      <c r="A652" s="1">
        <v>14977</v>
      </c>
      <c r="B652" s="2">
        <v>38908</v>
      </c>
      <c r="C652" s="3">
        <v>4876</v>
      </c>
      <c r="D652" s="1">
        <v>63042</v>
      </c>
      <c r="E652" s="1">
        <v>1</v>
      </c>
      <c r="F652" s="1">
        <v>0</v>
      </c>
      <c r="G652" s="2"/>
    </row>
    <row r="653" spans="1:7">
      <c r="A653" s="1">
        <v>14977</v>
      </c>
      <c r="B653" s="2">
        <v>38908</v>
      </c>
      <c r="C653" s="3">
        <v>4876</v>
      </c>
      <c r="D653" s="1">
        <v>64791</v>
      </c>
      <c r="E653" s="1">
        <v>1</v>
      </c>
      <c r="F653" s="1">
        <v>299</v>
      </c>
      <c r="G653" s="2"/>
    </row>
    <row r="654" spans="1:7">
      <c r="A654" s="1">
        <v>14991</v>
      </c>
      <c r="B654" s="2">
        <v>38909</v>
      </c>
      <c r="C654" s="3">
        <v>1006</v>
      </c>
      <c r="D654" s="1">
        <v>71372</v>
      </c>
      <c r="E654" s="1">
        <v>1</v>
      </c>
      <c r="F654" s="1">
        <v>990</v>
      </c>
      <c r="G654" s="2"/>
    </row>
    <row r="655" spans="1:7">
      <c r="A655" s="1">
        <v>15029</v>
      </c>
      <c r="B655" s="2">
        <v>38909</v>
      </c>
      <c r="C655" s="3">
        <v>3065</v>
      </c>
      <c r="D655" s="1">
        <v>71897</v>
      </c>
      <c r="E655" s="1">
        <v>1</v>
      </c>
      <c r="F655" s="1">
        <v>3290</v>
      </c>
      <c r="G655" s="2"/>
    </row>
    <row r="656" spans="1:7">
      <c r="A656" s="1">
        <v>15029</v>
      </c>
      <c r="B656" s="2">
        <v>38909</v>
      </c>
      <c r="C656" s="3">
        <v>3065</v>
      </c>
      <c r="D656" s="1">
        <v>54831</v>
      </c>
      <c r="E656" s="1">
        <v>1</v>
      </c>
      <c r="F656" s="1">
        <v>399</v>
      </c>
      <c r="G656" s="2"/>
    </row>
    <row r="657" spans="1:7">
      <c r="A657" s="1">
        <v>15074</v>
      </c>
      <c r="B657" s="2">
        <v>38910</v>
      </c>
      <c r="C657" s="3">
        <v>1335</v>
      </c>
      <c r="D657" s="1">
        <v>61636</v>
      </c>
      <c r="E657" s="1">
        <v>1</v>
      </c>
      <c r="F657" s="1">
        <v>769</v>
      </c>
      <c r="G657" s="2"/>
    </row>
    <row r="658" spans="1:7">
      <c r="A658" s="1">
        <v>15088</v>
      </c>
      <c r="B658" s="2">
        <v>38910</v>
      </c>
      <c r="C658" s="3">
        <v>2122</v>
      </c>
      <c r="D658" s="1">
        <v>34645</v>
      </c>
      <c r="E658" s="1">
        <v>2</v>
      </c>
      <c r="F658" s="1">
        <v>1820</v>
      </c>
      <c r="G658" s="2"/>
    </row>
    <row r="659" spans="1:7">
      <c r="A659" s="1">
        <v>15091</v>
      </c>
      <c r="B659" s="2">
        <v>38910</v>
      </c>
      <c r="C659" s="3">
        <v>2307</v>
      </c>
      <c r="D659" s="1">
        <v>3013</v>
      </c>
      <c r="E659" s="1">
        <v>1</v>
      </c>
      <c r="F659" s="1">
        <v>219</v>
      </c>
      <c r="G659" s="2"/>
    </row>
    <row r="660" spans="1:7">
      <c r="A660" s="1">
        <v>15095</v>
      </c>
      <c r="B660" s="2">
        <v>38910</v>
      </c>
      <c r="C660" s="3">
        <v>284</v>
      </c>
      <c r="D660" s="1">
        <v>72461</v>
      </c>
      <c r="E660" s="1">
        <v>1</v>
      </c>
      <c r="F660" s="1">
        <v>1888</v>
      </c>
      <c r="G660" s="2"/>
    </row>
    <row r="661" spans="1:7">
      <c r="A661" s="1">
        <v>15095</v>
      </c>
      <c r="B661" s="2">
        <v>38910</v>
      </c>
      <c r="C661" s="3">
        <v>284</v>
      </c>
      <c r="D661" s="1">
        <v>72462</v>
      </c>
      <c r="E661" s="1">
        <v>1</v>
      </c>
      <c r="F661" s="1">
        <v>999</v>
      </c>
      <c r="G661" s="2"/>
    </row>
    <row r="662" spans="1:7">
      <c r="A662" s="1">
        <v>15103</v>
      </c>
      <c r="B662" s="2">
        <v>38910</v>
      </c>
      <c r="C662" s="3">
        <v>3855</v>
      </c>
      <c r="D662" s="1">
        <v>70506</v>
      </c>
      <c r="E662" s="1">
        <v>2</v>
      </c>
      <c r="F662" s="1">
        <v>7980</v>
      </c>
      <c r="G662" s="2"/>
    </row>
    <row r="663" spans="1:7">
      <c r="A663" s="1">
        <v>15103</v>
      </c>
      <c r="B663" s="2">
        <v>38910</v>
      </c>
      <c r="C663" s="3">
        <v>3855</v>
      </c>
      <c r="D663" s="1">
        <v>70506</v>
      </c>
      <c r="E663" s="1">
        <v>1</v>
      </c>
      <c r="F663" s="1">
        <v>3990</v>
      </c>
      <c r="G663" s="2"/>
    </row>
    <row r="664" spans="1:7">
      <c r="A664" s="1">
        <v>15103</v>
      </c>
      <c r="B664" s="2">
        <v>38910</v>
      </c>
      <c r="C664" s="3">
        <v>3855</v>
      </c>
      <c r="D664" s="1">
        <v>70506</v>
      </c>
      <c r="E664" s="1">
        <v>1</v>
      </c>
      <c r="F664" s="1">
        <v>3990</v>
      </c>
      <c r="G664" s="2"/>
    </row>
    <row r="665" spans="1:7">
      <c r="A665" s="1">
        <v>15164</v>
      </c>
      <c r="B665" s="2">
        <v>38911</v>
      </c>
      <c r="C665" s="3">
        <v>284</v>
      </c>
      <c r="D665" s="1">
        <v>16779</v>
      </c>
      <c r="E665" s="1">
        <v>1</v>
      </c>
      <c r="F665" s="1">
        <v>85</v>
      </c>
      <c r="G665" s="2"/>
    </row>
    <row r="666" spans="1:7">
      <c r="A666" s="1">
        <v>15164</v>
      </c>
      <c r="B666" s="2">
        <v>38911</v>
      </c>
      <c r="C666" s="3">
        <v>284</v>
      </c>
      <c r="D666" s="1">
        <v>63949</v>
      </c>
      <c r="E666" s="1">
        <v>1</v>
      </c>
      <c r="F666" s="1">
        <v>229</v>
      </c>
      <c r="G666" s="2"/>
    </row>
    <row r="667" spans="1:7">
      <c r="A667" s="1">
        <v>15202</v>
      </c>
      <c r="B667" s="2">
        <v>38912</v>
      </c>
      <c r="C667" s="3">
        <v>1246</v>
      </c>
      <c r="D667" s="1">
        <v>66818</v>
      </c>
      <c r="E667" s="1">
        <v>3</v>
      </c>
      <c r="F667" s="1">
        <v>1947</v>
      </c>
      <c r="G667" s="2"/>
    </row>
    <row r="668" spans="1:7">
      <c r="A668" s="1">
        <v>15209</v>
      </c>
      <c r="B668" s="2">
        <v>38912</v>
      </c>
      <c r="C668" s="3">
        <v>139</v>
      </c>
      <c r="D668" s="1">
        <v>73102</v>
      </c>
      <c r="E668" s="1">
        <v>1</v>
      </c>
      <c r="F668" s="1">
        <v>699</v>
      </c>
      <c r="G668" s="2"/>
    </row>
    <row r="669" spans="1:7">
      <c r="A669" s="1">
        <v>15255</v>
      </c>
      <c r="B669" s="2">
        <v>38912</v>
      </c>
      <c r="C669" s="3">
        <v>2239</v>
      </c>
      <c r="D669" s="1">
        <v>65630</v>
      </c>
      <c r="E669" s="1">
        <v>1</v>
      </c>
      <c r="F669" s="1">
        <v>107</v>
      </c>
      <c r="G669" s="2"/>
    </row>
    <row r="670" spans="1:7">
      <c r="A670" s="1">
        <v>15298</v>
      </c>
      <c r="B670" s="2">
        <v>38912</v>
      </c>
      <c r="C670" s="3">
        <v>338</v>
      </c>
      <c r="D670" s="1">
        <v>67720</v>
      </c>
      <c r="E670" s="1">
        <v>1</v>
      </c>
      <c r="F670" s="1">
        <v>998</v>
      </c>
      <c r="G670" s="2"/>
    </row>
    <row r="671" spans="1:7">
      <c r="A671" s="1">
        <v>15298</v>
      </c>
      <c r="B671" s="2">
        <v>38912</v>
      </c>
      <c r="C671" s="3">
        <v>338</v>
      </c>
      <c r="D671" s="1">
        <v>67720</v>
      </c>
      <c r="E671" s="1">
        <v>7</v>
      </c>
      <c r="F671" s="1">
        <v>6986</v>
      </c>
      <c r="G671" s="2"/>
    </row>
    <row r="672" spans="1:7">
      <c r="A672" s="1">
        <v>15305</v>
      </c>
      <c r="B672" s="2">
        <v>38912</v>
      </c>
      <c r="C672" s="3">
        <v>3610</v>
      </c>
      <c r="D672" s="1">
        <v>2867</v>
      </c>
      <c r="E672" s="1">
        <v>1</v>
      </c>
      <c r="F672" s="1">
        <v>76</v>
      </c>
      <c r="G672" s="2"/>
    </row>
    <row r="673" spans="1:7">
      <c r="A673" s="1">
        <v>15305</v>
      </c>
      <c r="B673" s="2">
        <v>38912</v>
      </c>
      <c r="C673" s="3">
        <v>3610</v>
      </c>
      <c r="D673" s="1">
        <v>2867</v>
      </c>
      <c r="E673" s="1">
        <v>1</v>
      </c>
      <c r="F673" s="1">
        <v>76</v>
      </c>
      <c r="G673" s="2"/>
    </row>
    <row r="674" spans="1:7">
      <c r="A674" s="1">
        <v>15305</v>
      </c>
      <c r="B674" s="2">
        <v>38912</v>
      </c>
      <c r="C674" s="3">
        <v>3610</v>
      </c>
      <c r="D674" s="1">
        <v>72466</v>
      </c>
      <c r="E674" s="1">
        <v>1</v>
      </c>
      <c r="F674" s="1">
        <v>1499</v>
      </c>
      <c r="G674" s="2"/>
    </row>
    <row r="675" spans="1:7">
      <c r="A675" s="1">
        <v>15335</v>
      </c>
      <c r="B675" s="2">
        <v>38912</v>
      </c>
      <c r="C675" s="3">
        <v>450</v>
      </c>
      <c r="D675" s="1">
        <v>63042</v>
      </c>
      <c r="E675" s="1">
        <v>1</v>
      </c>
      <c r="F675" s="1">
        <v>100</v>
      </c>
      <c r="G675" s="2"/>
    </row>
    <row r="676" spans="1:7">
      <c r="A676" s="1">
        <v>15365</v>
      </c>
      <c r="B676" s="2">
        <v>38912</v>
      </c>
      <c r="C676" s="3">
        <v>4922</v>
      </c>
      <c r="D676" s="1">
        <v>72320</v>
      </c>
      <c r="E676" s="1">
        <v>1</v>
      </c>
      <c r="F676" s="1">
        <v>29443</v>
      </c>
      <c r="G676" s="2"/>
    </row>
    <row r="677" spans="1:7">
      <c r="A677" s="1">
        <v>15365</v>
      </c>
      <c r="B677" s="2">
        <v>38912</v>
      </c>
      <c r="C677" s="3">
        <v>4922</v>
      </c>
      <c r="D677" s="1">
        <v>48863</v>
      </c>
      <c r="E677" s="1">
        <v>1</v>
      </c>
      <c r="F677" s="1">
        <v>0</v>
      </c>
      <c r="G677" s="2"/>
    </row>
    <row r="678" spans="1:7">
      <c r="A678" s="1">
        <v>15365</v>
      </c>
      <c r="B678" s="2">
        <v>38912</v>
      </c>
      <c r="C678" s="3">
        <v>4922</v>
      </c>
      <c r="D678" s="1">
        <v>69266</v>
      </c>
      <c r="E678" s="1">
        <v>1</v>
      </c>
      <c r="F678" s="1">
        <v>400</v>
      </c>
      <c r="G678" s="2"/>
    </row>
    <row r="679" spans="1:7">
      <c r="A679" s="1">
        <v>15365</v>
      </c>
      <c r="B679" s="2">
        <v>38912</v>
      </c>
      <c r="C679" s="3">
        <v>4922</v>
      </c>
      <c r="D679" s="1">
        <v>63042</v>
      </c>
      <c r="E679" s="1">
        <v>1</v>
      </c>
      <c r="F679" s="1">
        <v>0</v>
      </c>
      <c r="G679" s="2"/>
    </row>
    <row r="680" spans="1:7">
      <c r="A680" s="1">
        <v>15369</v>
      </c>
      <c r="B680" s="2">
        <v>38912</v>
      </c>
      <c r="C680" s="3">
        <v>4926</v>
      </c>
      <c r="D680" s="1">
        <v>48863</v>
      </c>
      <c r="E680" s="1">
        <v>1</v>
      </c>
      <c r="F680" s="1">
        <v>0</v>
      </c>
      <c r="G680" s="2"/>
    </row>
    <row r="681" spans="1:7">
      <c r="A681" s="1">
        <v>15369</v>
      </c>
      <c r="B681" s="2">
        <v>38912</v>
      </c>
      <c r="C681" s="3">
        <v>4926</v>
      </c>
      <c r="D681" s="1">
        <v>58160</v>
      </c>
      <c r="E681" s="1">
        <v>1</v>
      </c>
      <c r="F681" s="1">
        <v>400</v>
      </c>
      <c r="G681" s="2"/>
    </row>
    <row r="682" spans="1:7">
      <c r="A682" s="1">
        <v>15369</v>
      </c>
      <c r="B682" s="2">
        <v>38912</v>
      </c>
      <c r="C682" s="3">
        <v>4926</v>
      </c>
      <c r="D682" s="1">
        <v>63042</v>
      </c>
      <c r="E682" s="1">
        <v>1</v>
      </c>
      <c r="F682" s="1">
        <v>0</v>
      </c>
      <c r="G682" s="2"/>
    </row>
    <row r="683" spans="1:7">
      <c r="A683" s="1">
        <v>15369</v>
      </c>
      <c r="B683" s="2">
        <v>38912</v>
      </c>
      <c r="C683" s="3">
        <v>4926</v>
      </c>
      <c r="D683" s="1">
        <v>67653</v>
      </c>
      <c r="E683" s="1">
        <v>1</v>
      </c>
      <c r="F683" s="1">
        <v>1198</v>
      </c>
      <c r="G683" s="2"/>
    </row>
    <row r="684" spans="1:7">
      <c r="A684" s="1">
        <v>15369</v>
      </c>
      <c r="B684" s="2">
        <v>38912</v>
      </c>
      <c r="C684" s="3">
        <v>4926</v>
      </c>
      <c r="D684" s="1">
        <v>54817</v>
      </c>
      <c r="E684" s="1">
        <v>1</v>
      </c>
      <c r="F684" s="1">
        <v>89</v>
      </c>
      <c r="G684" s="2"/>
    </row>
    <row r="685" spans="1:7">
      <c r="A685" s="1">
        <v>15476</v>
      </c>
      <c r="B685" s="2">
        <v>38913</v>
      </c>
      <c r="C685" s="3">
        <v>2239</v>
      </c>
      <c r="D685" s="1">
        <v>67720</v>
      </c>
      <c r="E685" s="1">
        <v>1</v>
      </c>
      <c r="F685" s="1">
        <v>998</v>
      </c>
      <c r="G685" s="2"/>
    </row>
    <row r="686" spans="1:7">
      <c r="A686" s="1">
        <v>15503</v>
      </c>
      <c r="B686" s="2">
        <v>38913</v>
      </c>
      <c r="C686" s="3">
        <v>3059</v>
      </c>
      <c r="D686" s="1">
        <v>26466</v>
      </c>
      <c r="E686" s="1">
        <v>1</v>
      </c>
      <c r="F686" s="1">
        <v>200</v>
      </c>
      <c r="G686" s="2"/>
    </row>
    <row r="687" spans="1:7">
      <c r="A687" s="1">
        <v>15518</v>
      </c>
      <c r="B687" s="2">
        <v>38913</v>
      </c>
      <c r="C687" s="3">
        <v>3567</v>
      </c>
      <c r="D687" s="1">
        <v>73045</v>
      </c>
      <c r="E687" s="1">
        <v>1</v>
      </c>
      <c r="F687" s="1">
        <v>7998</v>
      </c>
      <c r="G687" s="2"/>
    </row>
    <row r="688" spans="1:7">
      <c r="A688" s="1">
        <v>15518</v>
      </c>
      <c r="B688" s="2">
        <v>38913</v>
      </c>
      <c r="C688" s="3">
        <v>3567</v>
      </c>
      <c r="D688" s="1">
        <v>2808</v>
      </c>
      <c r="E688" s="1">
        <v>1</v>
      </c>
      <c r="F688" s="1">
        <v>89</v>
      </c>
      <c r="G688" s="2"/>
    </row>
    <row r="689" spans="1:7">
      <c r="A689" s="1">
        <v>15518</v>
      </c>
      <c r="B689" s="2">
        <v>38913</v>
      </c>
      <c r="C689" s="3">
        <v>3567</v>
      </c>
      <c r="D689" s="1">
        <v>2808</v>
      </c>
      <c r="E689" s="1">
        <v>1</v>
      </c>
      <c r="F689" s="1">
        <v>89</v>
      </c>
      <c r="G689" s="2"/>
    </row>
    <row r="690" spans="1:7">
      <c r="A690" s="1">
        <v>15518</v>
      </c>
      <c r="B690" s="2">
        <v>38913</v>
      </c>
      <c r="C690" s="3">
        <v>3567</v>
      </c>
      <c r="D690" s="1">
        <v>72752</v>
      </c>
      <c r="E690" s="1">
        <v>1</v>
      </c>
      <c r="F690" s="1">
        <v>289</v>
      </c>
      <c r="G690" s="2"/>
    </row>
    <row r="691" spans="1:7">
      <c r="A691" s="1">
        <v>15568</v>
      </c>
      <c r="B691" s="2">
        <v>38913</v>
      </c>
      <c r="C691" s="3">
        <v>4922</v>
      </c>
      <c r="D691" s="1">
        <v>72752</v>
      </c>
      <c r="E691" s="1">
        <v>1</v>
      </c>
      <c r="F691" s="1">
        <v>289</v>
      </c>
      <c r="G691" s="2"/>
    </row>
    <row r="692" spans="1:7">
      <c r="A692" s="1">
        <v>15568</v>
      </c>
      <c r="B692" s="2">
        <v>38913</v>
      </c>
      <c r="C692" s="3">
        <v>4922</v>
      </c>
      <c r="D692" s="1">
        <v>72752</v>
      </c>
      <c r="E692" s="1">
        <v>1</v>
      </c>
      <c r="F692" s="1">
        <v>289</v>
      </c>
      <c r="G692" s="2"/>
    </row>
    <row r="693" spans="1:7">
      <c r="A693" s="1">
        <v>15568</v>
      </c>
      <c r="B693" s="2">
        <v>38913</v>
      </c>
      <c r="C693" s="3">
        <v>4922</v>
      </c>
      <c r="D693" s="1">
        <v>69725</v>
      </c>
      <c r="E693" s="1">
        <v>1</v>
      </c>
      <c r="F693" s="1">
        <v>149</v>
      </c>
      <c r="G693" s="2"/>
    </row>
    <row r="694" spans="1:7">
      <c r="A694" s="1">
        <v>15608</v>
      </c>
      <c r="B694" s="2">
        <v>38913</v>
      </c>
      <c r="C694" s="3">
        <v>742</v>
      </c>
      <c r="D694" s="1">
        <v>69834</v>
      </c>
      <c r="E694" s="1">
        <v>1</v>
      </c>
      <c r="F694" s="1">
        <v>185</v>
      </c>
      <c r="G694" s="2"/>
    </row>
    <row r="695" spans="1:7">
      <c r="A695" s="1">
        <v>15617</v>
      </c>
      <c r="B695" s="2">
        <v>38913</v>
      </c>
      <c r="C695" s="3">
        <v>87</v>
      </c>
      <c r="D695" s="1">
        <v>48863</v>
      </c>
      <c r="E695" s="1">
        <v>1</v>
      </c>
      <c r="F695" s="1">
        <v>0</v>
      </c>
      <c r="G695" s="2"/>
    </row>
    <row r="696" spans="1:7">
      <c r="A696" s="1">
        <v>15617</v>
      </c>
      <c r="B696" s="2">
        <v>38913</v>
      </c>
      <c r="C696" s="3">
        <v>87</v>
      </c>
      <c r="D696" s="1">
        <v>58160</v>
      </c>
      <c r="E696" s="1">
        <v>1</v>
      </c>
      <c r="F696" s="1">
        <v>400</v>
      </c>
      <c r="G696" s="2"/>
    </row>
    <row r="697" spans="1:7">
      <c r="A697" s="1">
        <v>15617</v>
      </c>
      <c r="B697" s="2">
        <v>38913</v>
      </c>
      <c r="C697" s="3">
        <v>87</v>
      </c>
      <c r="D697" s="1">
        <v>59730</v>
      </c>
      <c r="E697" s="1">
        <v>1</v>
      </c>
      <c r="F697" s="1">
        <v>79</v>
      </c>
      <c r="G697" s="2"/>
    </row>
    <row r="698" spans="1:7">
      <c r="A698" s="1">
        <v>15617</v>
      </c>
      <c r="B698" s="2">
        <v>38913</v>
      </c>
      <c r="C698" s="3">
        <v>87</v>
      </c>
      <c r="D698" s="1">
        <v>63042</v>
      </c>
      <c r="E698" s="1">
        <v>1</v>
      </c>
      <c r="F698" s="1">
        <v>0</v>
      </c>
      <c r="G698" s="2"/>
    </row>
    <row r="699" spans="1:7">
      <c r="A699" s="1">
        <v>15621</v>
      </c>
      <c r="B699" s="2">
        <v>38913</v>
      </c>
      <c r="C699" s="3">
        <v>923</v>
      </c>
      <c r="D699" s="1">
        <v>62426</v>
      </c>
      <c r="E699" s="1">
        <v>1</v>
      </c>
      <c r="F699" s="1">
        <v>1990</v>
      </c>
      <c r="G699" s="2"/>
    </row>
    <row r="700" spans="1:7">
      <c r="A700" s="1">
        <v>15670</v>
      </c>
      <c r="B700" s="2">
        <v>38914</v>
      </c>
      <c r="C700" s="3">
        <v>1677</v>
      </c>
      <c r="D700" s="1">
        <v>43788</v>
      </c>
      <c r="E700" s="1">
        <v>1</v>
      </c>
      <c r="F700" s="1">
        <v>2025</v>
      </c>
      <c r="G700" s="2"/>
    </row>
    <row r="701" spans="1:7">
      <c r="A701" s="1">
        <v>15723</v>
      </c>
      <c r="B701" s="2">
        <v>38914</v>
      </c>
      <c r="C701" s="3">
        <v>2787</v>
      </c>
      <c r="D701" s="1">
        <v>72320</v>
      </c>
      <c r="E701" s="1">
        <v>1</v>
      </c>
      <c r="F701" s="1">
        <v>29443</v>
      </c>
      <c r="G701" s="2"/>
    </row>
    <row r="702" spans="1:7">
      <c r="A702" s="1">
        <v>15723</v>
      </c>
      <c r="B702" s="2">
        <v>38914</v>
      </c>
      <c r="C702" s="3">
        <v>2787</v>
      </c>
      <c r="D702" s="1">
        <v>67366</v>
      </c>
      <c r="E702" s="1">
        <v>1</v>
      </c>
      <c r="F702" s="1">
        <v>10</v>
      </c>
      <c r="G702" s="2"/>
    </row>
    <row r="703" spans="1:7">
      <c r="A703" s="1">
        <v>15741</v>
      </c>
      <c r="B703" s="2">
        <v>38914</v>
      </c>
      <c r="C703" s="3">
        <v>3292</v>
      </c>
      <c r="D703" s="1">
        <v>46336</v>
      </c>
      <c r="E703" s="1">
        <v>1</v>
      </c>
      <c r="F703" s="1">
        <v>207</v>
      </c>
      <c r="G703" s="2"/>
    </row>
    <row r="704" spans="1:7">
      <c r="A704" s="1">
        <v>15753</v>
      </c>
      <c r="B704" s="2">
        <v>38914</v>
      </c>
      <c r="C704" s="3">
        <v>3675</v>
      </c>
      <c r="D704" s="1">
        <v>58850</v>
      </c>
      <c r="E704" s="1">
        <v>1</v>
      </c>
      <c r="F704" s="1">
        <v>359</v>
      </c>
      <c r="G704" s="2"/>
    </row>
    <row r="705" spans="1:7">
      <c r="A705" s="1">
        <v>15823</v>
      </c>
      <c r="B705" s="2">
        <v>38914</v>
      </c>
      <c r="C705" s="3">
        <v>4981</v>
      </c>
      <c r="D705" s="1">
        <v>71249</v>
      </c>
      <c r="E705" s="1">
        <v>1</v>
      </c>
      <c r="F705" s="1">
        <v>999</v>
      </c>
      <c r="G705" s="2"/>
    </row>
    <row r="706" spans="1:7">
      <c r="A706" s="1">
        <v>15823</v>
      </c>
      <c r="B706" s="2">
        <v>38914</v>
      </c>
      <c r="C706" s="3">
        <v>4981</v>
      </c>
      <c r="D706" s="1">
        <v>48863</v>
      </c>
      <c r="E706" s="1">
        <v>1</v>
      </c>
      <c r="F706" s="1">
        <v>0</v>
      </c>
      <c r="G706" s="2"/>
    </row>
    <row r="707" spans="1:7">
      <c r="A707" s="1">
        <v>15823</v>
      </c>
      <c r="B707" s="2">
        <v>38914</v>
      </c>
      <c r="C707" s="3">
        <v>4981</v>
      </c>
      <c r="D707" s="1">
        <v>69266</v>
      </c>
      <c r="E707" s="1">
        <v>1</v>
      </c>
      <c r="F707" s="1">
        <v>400</v>
      </c>
      <c r="G707" s="2"/>
    </row>
    <row r="708" spans="1:7">
      <c r="A708" s="1">
        <v>15823</v>
      </c>
      <c r="B708" s="2">
        <v>38914</v>
      </c>
      <c r="C708" s="3">
        <v>4981</v>
      </c>
      <c r="D708" s="1">
        <v>63042</v>
      </c>
      <c r="E708" s="1">
        <v>1</v>
      </c>
      <c r="F708" s="1">
        <v>0</v>
      </c>
      <c r="G708" s="2"/>
    </row>
    <row r="709" spans="1:7">
      <c r="A709" s="1">
        <v>15904</v>
      </c>
      <c r="B709" s="2">
        <v>38915</v>
      </c>
      <c r="C709" s="3">
        <v>1335</v>
      </c>
      <c r="D709" s="1">
        <v>69945</v>
      </c>
      <c r="E709" s="1">
        <v>1</v>
      </c>
      <c r="F709" s="1">
        <v>1999</v>
      </c>
      <c r="G709" s="2"/>
    </row>
    <row r="710" spans="1:7">
      <c r="A710" s="1">
        <v>15908</v>
      </c>
      <c r="B710" s="2">
        <v>38915</v>
      </c>
      <c r="C710" s="3">
        <v>139</v>
      </c>
      <c r="D710" s="1">
        <v>72219</v>
      </c>
      <c r="E710" s="1">
        <v>1</v>
      </c>
      <c r="F710" s="1">
        <v>6499</v>
      </c>
      <c r="G710" s="2"/>
    </row>
    <row r="711" spans="1:7">
      <c r="A711" s="1">
        <v>15908</v>
      </c>
      <c r="B711" s="2">
        <v>38915</v>
      </c>
      <c r="C711" s="3">
        <v>139</v>
      </c>
      <c r="D711" s="1">
        <v>16783</v>
      </c>
      <c r="E711" s="1">
        <v>1</v>
      </c>
      <c r="F711" s="1">
        <v>261</v>
      </c>
      <c r="G711" s="2"/>
    </row>
    <row r="712" spans="1:7">
      <c r="A712" s="1">
        <v>15908</v>
      </c>
      <c r="B712" s="2">
        <v>38915</v>
      </c>
      <c r="C712" s="3">
        <v>139</v>
      </c>
      <c r="D712" s="1">
        <v>2808</v>
      </c>
      <c r="E712" s="1">
        <v>1</v>
      </c>
      <c r="F712" s="1">
        <v>89</v>
      </c>
      <c r="G712" s="2"/>
    </row>
    <row r="713" spans="1:7">
      <c r="A713" s="1">
        <v>15955</v>
      </c>
      <c r="B713" s="2">
        <v>38915</v>
      </c>
      <c r="C713" s="3">
        <v>198</v>
      </c>
      <c r="D713" s="1">
        <v>55254</v>
      </c>
      <c r="E713" s="1">
        <v>1</v>
      </c>
      <c r="F713" s="1">
        <v>55</v>
      </c>
      <c r="G713" s="2"/>
    </row>
    <row r="714" spans="1:7">
      <c r="A714" s="1">
        <v>15955</v>
      </c>
      <c r="B714" s="2">
        <v>38915</v>
      </c>
      <c r="C714" s="3">
        <v>198</v>
      </c>
      <c r="D714" s="1">
        <v>55254</v>
      </c>
      <c r="E714" s="1">
        <v>1</v>
      </c>
      <c r="F714" s="1">
        <v>55</v>
      </c>
      <c r="G714" s="2"/>
    </row>
    <row r="715" spans="1:7">
      <c r="A715" s="1">
        <v>15968</v>
      </c>
      <c r="B715" s="2">
        <v>38915</v>
      </c>
      <c r="C715" s="3">
        <v>2307</v>
      </c>
      <c r="D715" s="1">
        <v>73102</v>
      </c>
      <c r="E715" s="1">
        <v>1</v>
      </c>
      <c r="F715" s="1">
        <v>699</v>
      </c>
      <c r="G715" s="2"/>
    </row>
    <row r="716" spans="1:7">
      <c r="A716" s="1">
        <v>15979</v>
      </c>
      <c r="B716" s="2">
        <v>38915</v>
      </c>
      <c r="C716" s="3">
        <v>2549</v>
      </c>
      <c r="D716" s="1">
        <v>71787</v>
      </c>
      <c r="E716" s="1">
        <v>1</v>
      </c>
      <c r="F716" s="1">
        <v>12900</v>
      </c>
      <c r="G716" s="2"/>
    </row>
    <row r="717" spans="1:7">
      <c r="A717" s="1">
        <v>15979</v>
      </c>
      <c r="B717" s="2">
        <v>38915</v>
      </c>
      <c r="C717" s="3">
        <v>2549</v>
      </c>
      <c r="D717" s="1">
        <v>71785</v>
      </c>
      <c r="E717" s="1">
        <v>1</v>
      </c>
      <c r="F717" s="1">
        <v>1299</v>
      </c>
      <c r="G717" s="2"/>
    </row>
    <row r="718" spans="1:7">
      <c r="A718" s="1">
        <v>16026</v>
      </c>
      <c r="B718" s="2">
        <v>38915</v>
      </c>
      <c r="C718" s="3">
        <v>3292</v>
      </c>
      <c r="D718" s="1">
        <v>70293</v>
      </c>
      <c r="E718" s="1">
        <v>1</v>
      </c>
      <c r="F718" s="1">
        <v>1299</v>
      </c>
      <c r="G718" s="2"/>
    </row>
    <row r="719" spans="1:7">
      <c r="A719" s="1">
        <v>16027</v>
      </c>
      <c r="B719" s="2">
        <v>38915</v>
      </c>
      <c r="C719" s="3">
        <v>332</v>
      </c>
      <c r="D719" s="1">
        <v>70546</v>
      </c>
      <c r="E719" s="1">
        <v>1</v>
      </c>
      <c r="F719" s="1">
        <v>699</v>
      </c>
      <c r="G719" s="2"/>
    </row>
    <row r="720" spans="1:7">
      <c r="A720" s="1">
        <v>16083</v>
      </c>
      <c r="B720" s="2">
        <v>38915</v>
      </c>
      <c r="C720" s="3">
        <v>449</v>
      </c>
      <c r="D720" s="1">
        <v>72466</v>
      </c>
      <c r="E720" s="1">
        <v>1</v>
      </c>
      <c r="F720" s="1">
        <v>1499</v>
      </c>
      <c r="G720" s="2"/>
    </row>
    <row r="721" spans="1:7">
      <c r="A721" s="1">
        <v>16083</v>
      </c>
      <c r="B721" s="2">
        <v>38915</v>
      </c>
      <c r="C721" s="3">
        <v>449</v>
      </c>
      <c r="D721" s="1">
        <v>71785</v>
      </c>
      <c r="E721" s="1">
        <v>1</v>
      </c>
      <c r="F721" s="1">
        <v>1299</v>
      </c>
      <c r="G721" s="2"/>
    </row>
    <row r="722" spans="1:7">
      <c r="A722" s="1">
        <v>16084</v>
      </c>
      <c r="B722" s="2">
        <v>38915</v>
      </c>
      <c r="C722" s="3">
        <v>4515</v>
      </c>
      <c r="D722" s="1">
        <v>73090</v>
      </c>
      <c r="E722" s="1">
        <v>1</v>
      </c>
      <c r="F722" s="1">
        <v>19990</v>
      </c>
      <c r="G722" s="2"/>
    </row>
    <row r="723" spans="1:7">
      <c r="A723" s="1">
        <v>16110</v>
      </c>
      <c r="B723" s="2">
        <v>38915</v>
      </c>
      <c r="C723" s="3">
        <v>4981</v>
      </c>
      <c r="D723" s="1">
        <v>70413</v>
      </c>
      <c r="E723" s="1">
        <v>1</v>
      </c>
      <c r="F723" s="1">
        <v>0</v>
      </c>
      <c r="G723" s="2"/>
    </row>
    <row r="724" spans="1:7">
      <c r="A724" s="1">
        <v>16117</v>
      </c>
      <c r="B724" s="2">
        <v>38915</v>
      </c>
      <c r="C724" s="3">
        <v>5005</v>
      </c>
      <c r="D724" s="1">
        <v>68247</v>
      </c>
      <c r="E724" s="1">
        <v>1</v>
      </c>
      <c r="F724" s="1">
        <v>1699</v>
      </c>
      <c r="G724" s="2"/>
    </row>
    <row r="725" spans="1:7">
      <c r="A725" s="1">
        <v>16143</v>
      </c>
      <c r="B725" s="2">
        <v>38915</v>
      </c>
      <c r="C725" s="3">
        <v>539</v>
      </c>
      <c r="D725" s="1">
        <v>72010</v>
      </c>
      <c r="E725" s="1">
        <v>1</v>
      </c>
      <c r="F725" s="1">
        <v>13980</v>
      </c>
      <c r="G725" s="2"/>
    </row>
    <row r="726" spans="1:7">
      <c r="A726" s="1">
        <v>16143</v>
      </c>
      <c r="B726" s="2">
        <v>38915</v>
      </c>
      <c r="C726" s="3">
        <v>539</v>
      </c>
      <c r="D726" s="1">
        <v>66406</v>
      </c>
      <c r="E726" s="1">
        <v>1</v>
      </c>
      <c r="F726" s="1">
        <v>1000</v>
      </c>
      <c r="G726" s="2"/>
    </row>
    <row r="727" spans="1:7">
      <c r="A727" s="1">
        <v>16171</v>
      </c>
      <c r="B727" s="2">
        <v>38915</v>
      </c>
      <c r="C727" s="3">
        <v>805</v>
      </c>
      <c r="D727" s="1">
        <v>51157</v>
      </c>
      <c r="E727" s="1">
        <v>1</v>
      </c>
      <c r="F727" s="1">
        <v>545</v>
      </c>
      <c r="G727" s="2"/>
    </row>
    <row r="728" spans="1:7">
      <c r="A728" s="1">
        <v>16186</v>
      </c>
      <c r="B728" s="2">
        <v>38915</v>
      </c>
      <c r="C728" s="3">
        <v>977</v>
      </c>
      <c r="D728" s="1">
        <v>72217</v>
      </c>
      <c r="E728" s="1">
        <v>1</v>
      </c>
      <c r="F728" s="1">
        <v>6499</v>
      </c>
      <c r="G728" s="2"/>
    </row>
    <row r="729" spans="1:7">
      <c r="A729" s="1">
        <v>16186</v>
      </c>
      <c r="B729" s="2">
        <v>38915</v>
      </c>
      <c r="C729" s="3">
        <v>977</v>
      </c>
      <c r="D729" s="1">
        <v>71569</v>
      </c>
      <c r="E729" s="1">
        <v>1</v>
      </c>
      <c r="F729" s="1">
        <v>12700</v>
      </c>
      <c r="G729" s="2"/>
    </row>
    <row r="730" spans="1:7">
      <c r="A730" s="1">
        <v>16186</v>
      </c>
      <c r="B730" s="2">
        <v>38915</v>
      </c>
      <c r="C730" s="3">
        <v>977</v>
      </c>
      <c r="D730" s="1">
        <v>40233</v>
      </c>
      <c r="E730" s="1">
        <v>1</v>
      </c>
      <c r="F730" s="1">
        <v>534</v>
      </c>
      <c r="G730" s="2"/>
    </row>
    <row r="731" spans="1:7">
      <c r="A731" s="1">
        <v>16186</v>
      </c>
      <c r="B731" s="2">
        <v>38915</v>
      </c>
      <c r="C731" s="3">
        <v>977</v>
      </c>
      <c r="D731" s="1">
        <v>40233</v>
      </c>
      <c r="E731" s="1">
        <v>1</v>
      </c>
      <c r="F731" s="1">
        <v>571</v>
      </c>
      <c r="G731" s="2"/>
    </row>
    <row r="732" spans="1:7">
      <c r="A732" s="1">
        <v>16186</v>
      </c>
      <c r="B732" s="2">
        <v>38915</v>
      </c>
      <c r="C732" s="3">
        <v>977</v>
      </c>
      <c r="D732" s="1">
        <v>40234</v>
      </c>
      <c r="E732" s="1">
        <v>1</v>
      </c>
      <c r="F732" s="1">
        <v>950</v>
      </c>
      <c r="G732" s="2"/>
    </row>
    <row r="733" spans="1:7">
      <c r="A733" s="1">
        <v>16186</v>
      </c>
      <c r="B733" s="2">
        <v>38915</v>
      </c>
      <c r="C733" s="3">
        <v>977</v>
      </c>
      <c r="D733" s="1">
        <v>40233</v>
      </c>
      <c r="E733" s="1">
        <v>1</v>
      </c>
      <c r="F733" s="1">
        <v>534</v>
      </c>
      <c r="G733" s="2"/>
    </row>
    <row r="734" spans="1:7">
      <c r="A734" s="1">
        <v>16186</v>
      </c>
      <c r="B734" s="2">
        <v>38915</v>
      </c>
      <c r="C734" s="3">
        <v>977</v>
      </c>
      <c r="D734" s="1">
        <v>40234</v>
      </c>
      <c r="E734" s="1">
        <v>1</v>
      </c>
      <c r="F734" s="1">
        <v>950</v>
      </c>
      <c r="G734" s="2"/>
    </row>
    <row r="735" spans="1:7">
      <c r="A735" s="1">
        <v>16186</v>
      </c>
      <c r="B735" s="2">
        <v>38915</v>
      </c>
      <c r="C735" s="3">
        <v>977</v>
      </c>
      <c r="D735" s="1">
        <v>40233</v>
      </c>
      <c r="E735" s="1">
        <v>1</v>
      </c>
      <c r="F735" s="1">
        <v>571</v>
      </c>
      <c r="G735" s="2"/>
    </row>
    <row r="736" spans="1:7">
      <c r="A736" s="1">
        <v>16186</v>
      </c>
      <c r="B736" s="2">
        <v>38915</v>
      </c>
      <c r="C736" s="3">
        <v>977</v>
      </c>
      <c r="D736" s="1">
        <v>69771</v>
      </c>
      <c r="E736" s="1">
        <v>1</v>
      </c>
      <c r="F736" s="1">
        <v>699</v>
      </c>
      <c r="G736" s="2"/>
    </row>
    <row r="737" spans="1:7">
      <c r="A737" s="1">
        <v>16194</v>
      </c>
      <c r="B737" s="2">
        <v>38916</v>
      </c>
      <c r="C737" s="3">
        <v>1246</v>
      </c>
      <c r="D737" s="1">
        <v>62123</v>
      </c>
      <c r="E737" s="1">
        <v>1</v>
      </c>
      <c r="F737" s="1">
        <v>289</v>
      </c>
      <c r="G737" s="2"/>
    </row>
    <row r="738" spans="1:7">
      <c r="A738" s="1">
        <v>16194</v>
      </c>
      <c r="B738" s="2">
        <v>38916</v>
      </c>
      <c r="C738" s="3">
        <v>1246</v>
      </c>
      <c r="D738" s="1">
        <v>71181</v>
      </c>
      <c r="E738" s="1">
        <v>1</v>
      </c>
      <c r="F738" s="1">
        <v>399</v>
      </c>
      <c r="G738" s="2"/>
    </row>
    <row r="739" spans="1:7">
      <c r="A739" s="1">
        <v>16194</v>
      </c>
      <c r="B739" s="2">
        <v>38916</v>
      </c>
      <c r="C739" s="3">
        <v>1246</v>
      </c>
      <c r="D739" s="1">
        <v>71181</v>
      </c>
      <c r="E739" s="1">
        <v>1</v>
      </c>
      <c r="F739" s="1">
        <v>399</v>
      </c>
      <c r="G739" s="2"/>
    </row>
    <row r="740" spans="1:7">
      <c r="A740" s="1">
        <v>16231</v>
      </c>
      <c r="B740" s="2">
        <v>38916</v>
      </c>
      <c r="C740" s="3">
        <v>332</v>
      </c>
      <c r="D740" s="1">
        <v>72291</v>
      </c>
      <c r="E740" s="1">
        <v>1</v>
      </c>
      <c r="F740" s="1">
        <v>142</v>
      </c>
      <c r="G740" s="2"/>
    </row>
    <row r="741" spans="1:7">
      <c r="A741" s="1">
        <v>16231</v>
      </c>
      <c r="B741" s="2">
        <v>38916</v>
      </c>
      <c r="C741" s="3">
        <v>332</v>
      </c>
      <c r="D741" s="1">
        <v>67754</v>
      </c>
      <c r="E741" s="1">
        <v>1</v>
      </c>
      <c r="F741" s="1">
        <v>6498</v>
      </c>
      <c r="G741" s="2"/>
    </row>
    <row r="742" spans="1:7">
      <c r="A742" s="1">
        <v>16231</v>
      </c>
      <c r="B742" s="2">
        <v>38916</v>
      </c>
      <c r="C742" s="3">
        <v>332</v>
      </c>
      <c r="D742" s="1">
        <v>69998</v>
      </c>
      <c r="E742" s="1">
        <v>1</v>
      </c>
      <c r="F742" s="1">
        <v>210</v>
      </c>
      <c r="G742" s="2"/>
    </row>
    <row r="743" spans="1:7">
      <c r="A743" s="1">
        <v>16257</v>
      </c>
      <c r="B743" s="2">
        <v>38916</v>
      </c>
      <c r="C743" s="3">
        <v>542</v>
      </c>
      <c r="D743" s="1">
        <v>65674</v>
      </c>
      <c r="E743" s="1">
        <v>1</v>
      </c>
      <c r="F743" s="1">
        <v>480</v>
      </c>
      <c r="G743" s="2"/>
    </row>
    <row r="744" spans="1:7">
      <c r="A744" s="1">
        <v>16297</v>
      </c>
      <c r="B744" s="2">
        <v>38917</v>
      </c>
      <c r="C744" s="3">
        <v>284</v>
      </c>
      <c r="D744" s="1">
        <v>62483</v>
      </c>
      <c r="E744" s="1">
        <v>1</v>
      </c>
      <c r="F744" s="1">
        <v>349</v>
      </c>
      <c r="G744" s="2"/>
    </row>
    <row r="745" spans="1:7">
      <c r="A745" s="1">
        <v>16451</v>
      </c>
      <c r="B745" s="2">
        <v>38919</v>
      </c>
      <c r="C745" s="3">
        <v>332</v>
      </c>
      <c r="D745" s="1">
        <v>65955</v>
      </c>
      <c r="E745" s="1">
        <v>1</v>
      </c>
      <c r="F745" s="1">
        <v>1090</v>
      </c>
      <c r="G745" s="2"/>
    </row>
    <row r="746" spans="1:7">
      <c r="A746" s="1">
        <v>16451</v>
      </c>
      <c r="B746" s="2">
        <v>38919</v>
      </c>
      <c r="C746" s="3">
        <v>332</v>
      </c>
      <c r="D746" s="1">
        <v>69771</v>
      </c>
      <c r="E746" s="1">
        <v>1</v>
      </c>
      <c r="F746" s="1">
        <v>769</v>
      </c>
      <c r="G746" s="2"/>
    </row>
    <row r="747" spans="1:7">
      <c r="A747" s="1">
        <v>16470</v>
      </c>
      <c r="B747" s="2">
        <v>38919</v>
      </c>
      <c r="C747" s="3">
        <v>542</v>
      </c>
      <c r="D747" s="1">
        <v>59731</v>
      </c>
      <c r="E747" s="1">
        <v>1</v>
      </c>
      <c r="F747" s="1">
        <v>99</v>
      </c>
      <c r="G747" s="2"/>
    </row>
    <row r="748" spans="1:7">
      <c r="A748" s="1">
        <v>16541</v>
      </c>
      <c r="B748" s="2">
        <v>38920</v>
      </c>
      <c r="C748" s="3">
        <v>4608</v>
      </c>
      <c r="D748" s="1">
        <v>40236</v>
      </c>
      <c r="E748" s="1">
        <v>1</v>
      </c>
      <c r="F748" s="1">
        <v>581</v>
      </c>
      <c r="G748" s="2"/>
    </row>
    <row r="749" spans="1:7">
      <c r="A749" s="1">
        <v>16541</v>
      </c>
      <c r="B749" s="2">
        <v>38920</v>
      </c>
      <c r="C749" s="3">
        <v>4608</v>
      </c>
      <c r="D749" s="1">
        <v>40237</v>
      </c>
      <c r="E749" s="1">
        <v>1</v>
      </c>
      <c r="F749" s="1">
        <v>681</v>
      </c>
      <c r="G749" s="2"/>
    </row>
    <row r="750" spans="1:7">
      <c r="A750" s="1">
        <v>16552</v>
      </c>
      <c r="B750" s="2">
        <v>38920</v>
      </c>
      <c r="C750" s="3">
        <v>5051</v>
      </c>
      <c r="D750" s="1">
        <v>58160</v>
      </c>
      <c r="E750" s="1">
        <v>1</v>
      </c>
      <c r="F750" s="1">
        <v>400</v>
      </c>
      <c r="G750" s="2"/>
    </row>
    <row r="751" spans="1:7">
      <c r="A751" s="1">
        <v>16552</v>
      </c>
      <c r="B751" s="2">
        <v>38920</v>
      </c>
      <c r="C751" s="3">
        <v>5051</v>
      </c>
      <c r="D751" s="1">
        <v>63042</v>
      </c>
      <c r="E751" s="1">
        <v>1</v>
      </c>
      <c r="F751" s="1">
        <v>0</v>
      </c>
      <c r="G751" s="2"/>
    </row>
    <row r="752" spans="1:7">
      <c r="A752" s="1">
        <v>16631</v>
      </c>
      <c r="B752" s="2">
        <v>38921</v>
      </c>
      <c r="C752" s="3">
        <v>4515</v>
      </c>
      <c r="D752" s="1">
        <v>70413</v>
      </c>
      <c r="E752" s="1">
        <v>1</v>
      </c>
      <c r="F752" s="1">
        <v>0</v>
      </c>
      <c r="G752" s="2"/>
    </row>
    <row r="753" spans="1:7">
      <c r="A753" s="1">
        <v>16652</v>
      </c>
      <c r="B753" s="2">
        <v>38922</v>
      </c>
      <c r="C753" s="3">
        <v>1117</v>
      </c>
      <c r="D753" s="1">
        <v>39949</v>
      </c>
      <c r="E753" s="1">
        <v>1</v>
      </c>
      <c r="F753" s="1">
        <v>630</v>
      </c>
      <c r="G753" s="2"/>
    </row>
    <row r="754" spans="1:7">
      <c r="A754" s="1">
        <v>16652</v>
      </c>
      <c r="B754" s="2">
        <v>38922</v>
      </c>
      <c r="C754" s="3">
        <v>1117</v>
      </c>
      <c r="D754" s="1">
        <v>39948</v>
      </c>
      <c r="E754" s="1">
        <v>1</v>
      </c>
      <c r="F754" s="1">
        <v>395</v>
      </c>
      <c r="G754" s="2"/>
    </row>
    <row r="755" spans="1:7">
      <c r="A755" s="1">
        <v>16709</v>
      </c>
      <c r="B755" s="2">
        <v>38922</v>
      </c>
      <c r="C755" s="3">
        <v>4967</v>
      </c>
      <c r="D755" s="1">
        <v>70413</v>
      </c>
      <c r="E755" s="1">
        <v>1</v>
      </c>
      <c r="F755" s="1">
        <v>0</v>
      </c>
      <c r="G755" s="2"/>
    </row>
    <row r="756" spans="1:7">
      <c r="A756" s="1">
        <v>16757</v>
      </c>
      <c r="B756" s="2">
        <v>38923</v>
      </c>
      <c r="C756" s="3">
        <v>284</v>
      </c>
      <c r="D756" s="1">
        <v>70413</v>
      </c>
      <c r="E756" s="1">
        <v>1</v>
      </c>
      <c r="F756" s="1">
        <v>0</v>
      </c>
      <c r="G756" s="2"/>
    </row>
    <row r="757" spans="1:7">
      <c r="A757" s="1">
        <v>16764</v>
      </c>
      <c r="B757" s="2">
        <v>38923</v>
      </c>
      <c r="C757" s="3">
        <v>332</v>
      </c>
      <c r="D757" s="1">
        <v>71184</v>
      </c>
      <c r="E757" s="1">
        <v>1</v>
      </c>
      <c r="F757" s="1">
        <v>24345</v>
      </c>
      <c r="G757" s="2"/>
    </row>
    <row r="758" spans="1:7">
      <c r="A758" s="1">
        <v>16764</v>
      </c>
      <c r="B758" s="2">
        <v>38923</v>
      </c>
      <c r="C758" s="3">
        <v>332</v>
      </c>
      <c r="D758" s="1">
        <v>67754</v>
      </c>
      <c r="E758" s="1">
        <v>1</v>
      </c>
      <c r="F758" s="1">
        <v>6666</v>
      </c>
      <c r="G758" s="2"/>
    </row>
    <row r="759" spans="1:7">
      <c r="A759" s="1">
        <v>16908</v>
      </c>
      <c r="B759" s="2">
        <v>38925</v>
      </c>
      <c r="C759" s="3">
        <v>2787</v>
      </c>
      <c r="D759" s="1">
        <v>72169</v>
      </c>
      <c r="E759" s="1">
        <v>1</v>
      </c>
      <c r="F759" s="1">
        <v>130</v>
      </c>
      <c r="G759" s="2"/>
    </row>
    <row r="760" spans="1:7">
      <c r="A760" s="1">
        <v>16911</v>
      </c>
      <c r="B760" s="2">
        <v>38925</v>
      </c>
      <c r="C760" s="3">
        <v>284</v>
      </c>
      <c r="D760" s="1">
        <v>65361</v>
      </c>
      <c r="E760" s="1">
        <v>1</v>
      </c>
      <c r="F760" s="1">
        <v>2590</v>
      </c>
      <c r="G760" s="2"/>
    </row>
    <row r="761" spans="1:7">
      <c r="A761" s="1">
        <v>16911</v>
      </c>
      <c r="B761" s="2">
        <v>38925</v>
      </c>
      <c r="C761" s="3">
        <v>284</v>
      </c>
      <c r="D761" s="1">
        <v>71612</v>
      </c>
      <c r="E761" s="1">
        <v>1</v>
      </c>
      <c r="F761" s="1">
        <v>1299</v>
      </c>
      <c r="G761" s="2"/>
    </row>
    <row r="762" spans="1:7">
      <c r="A762" s="1">
        <v>16952</v>
      </c>
      <c r="B762" s="2">
        <v>38925</v>
      </c>
      <c r="C762" s="3">
        <v>4967</v>
      </c>
      <c r="D762" s="1">
        <v>70413</v>
      </c>
      <c r="E762" s="1">
        <v>1</v>
      </c>
      <c r="F762" s="1">
        <v>0</v>
      </c>
      <c r="G762" s="2"/>
    </row>
    <row r="763" spans="1:7">
      <c r="A763" s="1">
        <v>16963</v>
      </c>
      <c r="B763" s="2">
        <v>38926</v>
      </c>
      <c r="C763" s="3">
        <v>1006</v>
      </c>
      <c r="D763" s="1">
        <v>70413</v>
      </c>
      <c r="E763" s="1">
        <v>1</v>
      </c>
      <c r="F763" s="1">
        <v>0</v>
      </c>
      <c r="G763" s="2"/>
    </row>
    <row r="764" spans="1:7">
      <c r="A764" s="1">
        <v>16990</v>
      </c>
      <c r="B764" s="2">
        <v>38926</v>
      </c>
      <c r="C764" s="3">
        <v>1677</v>
      </c>
      <c r="D764" s="1">
        <v>73446</v>
      </c>
      <c r="E764" s="1">
        <v>1</v>
      </c>
      <c r="F764" s="1">
        <v>2990</v>
      </c>
      <c r="G764" s="2"/>
    </row>
    <row r="765" spans="1:7">
      <c r="A765" s="1">
        <v>16998</v>
      </c>
      <c r="B765" s="2">
        <v>38926</v>
      </c>
      <c r="C765" s="3">
        <v>2205</v>
      </c>
      <c r="D765" s="1">
        <v>2808</v>
      </c>
      <c r="E765" s="1">
        <v>1</v>
      </c>
      <c r="F765" s="1">
        <v>99</v>
      </c>
      <c r="G765" s="2"/>
    </row>
    <row r="766" spans="1:7">
      <c r="A766" s="1">
        <v>17003</v>
      </c>
      <c r="B766" s="2">
        <v>38926</v>
      </c>
      <c r="C766" s="3">
        <v>284</v>
      </c>
      <c r="D766" s="1">
        <v>3009</v>
      </c>
      <c r="E766" s="1">
        <v>1</v>
      </c>
      <c r="F766" s="1">
        <v>107</v>
      </c>
      <c r="G766" s="2"/>
    </row>
    <row r="767" spans="1:7">
      <c r="A767" s="1">
        <v>17003</v>
      </c>
      <c r="B767" s="2">
        <v>38926</v>
      </c>
      <c r="C767" s="3">
        <v>284</v>
      </c>
      <c r="D767" s="1">
        <v>63924</v>
      </c>
      <c r="E767" s="1">
        <v>2</v>
      </c>
      <c r="F767" s="1">
        <v>110</v>
      </c>
      <c r="G767" s="2"/>
    </row>
    <row r="768" spans="1:7">
      <c r="A768" s="1">
        <v>17003</v>
      </c>
      <c r="B768" s="2">
        <v>38926</v>
      </c>
      <c r="C768" s="3">
        <v>284</v>
      </c>
      <c r="D768" s="1">
        <v>72751</v>
      </c>
      <c r="E768" s="1">
        <v>4</v>
      </c>
      <c r="F768" s="1">
        <v>516</v>
      </c>
      <c r="G768" s="2"/>
    </row>
    <row r="769" spans="1:7">
      <c r="A769" s="1">
        <v>17019</v>
      </c>
      <c r="B769" s="2">
        <v>38926</v>
      </c>
      <c r="C769" s="3">
        <v>4687</v>
      </c>
      <c r="D769" s="1">
        <v>2787</v>
      </c>
      <c r="E769" s="1">
        <v>1</v>
      </c>
      <c r="F769" s="1">
        <v>65</v>
      </c>
      <c r="G769" s="2"/>
    </row>
    <row r="770" spans="1:7">
      <c r="A770" s="1">
        <v>17045</v>
      </c>
      <c r="B770" s="2">
        <v>38927</v>
      </c>
      <c r="C770" s="3">
        <v>1121</v>
      </c>
      <c r="D770" s="1">
        <v>73157</v>
      </c>
      <c r="E770" s="1">
        <v>2</v>
      </c>
      <c r="F770" s="1">
        <v>1380</v>
      </c>
      <c r="G770" s="2"/>
    </row>
    <row r="771" spans="1:7">
      <c r="A771" s="1">
        <v>17050</v>
      </c>
      <c r="B771" s="2">
        <v>38927</v>
      </c>
      <c r="C771" s="3">
        <v>1335</v>
      </c>
      <c r="D771" s="1">
        <v>73301</v>
      </c>
      <c r="E771" s="1">
        <v>1</v>
      </c>
      <c r="F771" s="1">
        <v>888</v>
      </c>
      <c r="G771" s="2"/>
    </row>
    <row r="772" spans="1:7">
      <c r="A772" s="1">
        <v>17050</v>
      </c>
      <c r="B772" s="2">
        <v>38927</v>
      </c>
      <c r="C772" s="3">
        <v>1335</v>
      </c>
      <c r="D772" s="1">
        <v>71786</v>
      </c>
      <c r="E772" s="1">
        <v>1</v>
      </c>
      <c r="F772" s="1">
        <v>699</v>
      </c>
      <c r="G772" s="2"/>
    </row>
    <row r="773" spans="1:7">
      <c r="A773" s="1">
        <v>17068</v>
      </c>
      <c r="B773" s="2">
        <v>38927</v>
      </c>
      <c r="C773" s="3">
        <v>2036</v>
      </c>
      <c r="D773" s="1">
        <v>71645</v>
      </c>
      <c r="E773" s="1">
        <v>1</v>
      </c>
      <c r="F773" s="1">
        <v>249</v>
      </c>
      <c r="G773" s="2"/>
    </row>
    <row r="774" spans="1:7">
      <c r="A774" s="1">
        <v>17085</v>
      </c>
      <c r="B774" s="2">
        <v>38927</v>
      </c>
      <c r="C774" s="3">
        <v>284</v>
      </c>
      <c r="D774" s="1">
        <v>69167</v>
      </c>
      <c r="E774" s="1">
        <v>1</v>
      </c>
      <c r="F774" s="1">
        <v>279</v>
      </c>
      <c r="G774" s="2"/>
    </row>
    <row r="775" spans="1:7">
      <c r="A775" s="1">
        <v>17134</v>
      </c>
      <c r="B775" s="2">
        <v>38927</v>
      </c>
      <c r="C775" s="3">
        <v>977</v>
      </c>
      <c r="D775" s="1">
        <v>71054</v>
      </c>
      <c r="E775" s="1">
        <v>1</v>
      </c>
      <c r="F775" s="1">
        <v>1299</v>
      </c>
      <c r="G775" s="2"/>
    </row>
    <row r="776" spans="1:7">
      <c r="A776" s="1">
        <v>17141</v>
      </c>
      <c r="B776" s="2">
        <v>38928</v>
      </c>
      <c r="C776" s="3">
        <v>1286</v>
      </c>
      <c r="D776" s="1">
        <v>69379</v>
      </c>
      <c r="E776" s="1">
        <v>1</v>
      </c>
      <c r="F776" s="1">
        <v>599</v>
      </c>
      <c r="G776" s="2"/>
    </row>
    <row r="777" spans="1:7">
      <c r="A777" s="1">
        <v>17161</v>
      </c>
      <c r="B777" s="2">
        <v>38928</v>
      </c>
      <c r="C777" s="3">
        <v>198</v>
      </c>
      <c r="D777" s="1">
        <v>16784</v>
      </c>
      <c r="E777" s="1">
        <v>1</v>
      </c>
      <c r="F777" s="1">
        <v>340</v>
      </c>
      <c r="G777" s="2"/>
    </row>
    <row r="778" spans="1:7">
      <c r="A778" s="1">
        <v>17183</v>
      </c>
      <c r="B778" s="2">
        <v>38928</v>
      </c>
      <c r="C778" s="3">
        <v>3330</v>
      </c>
      <c r="D778" s="1">
        <v>67340</v>
      </c>
      <c r="E778" s="1">
        <v>1</v>
      </c>
      <c r="F778" s="1">
        <v>149</v>
      </c>
      <c r="G778" s="2"/>
    </row>
    <row r="779" spans="1:7">
      <c r="A779" s="1">
        <v>17196</v>
      </c>
      <c r="B779" s="2">
        <v>38928</v>
      </c>
      <c r="C779" s="3">
        <v>3794</v>
      </c>
      <c r="D779" s="1">
        <v>67148</v>
      </c>
      <c r="E779" s="1">
        <v>1</v>
      </c>
      <c r="F779" s="1">
        <v>650</v>
      </c>
      <c r="G779" s="2"/>
    </row>
    <row r="780" spans="1:7">
      <c r="A780" s="1">
        <v>17220</v>
      </c>
      <c r="B780" s="2">
        <v>38928</v>
      </c>
      <c r="C780" s="3">
        <v>5096</v>
      </c>
      <c r="D780" s="1">
        <v>69266</v>
      </c>
      <c r="E780" s="1">
        <v>1</v>
      </c>
      <c r="F780" s="1">
        <v>400</v>
      </c>
      <c r="G780" s="2"/>
    </row>
    <row r="781" spans="1:7">
      <c r="A781" s="1">
        <v>17220</v>
      </c>
      <c r="B781" s="2">
        <v>38928</v>
      </c>
      <c r="C781" s="3">
        <v>5096</v>
      </c>
      <c r="D781" s="1">
        <v>66186</v>
      </c>
      <c r="E781" s="1">
        <v>1</v>
      </c>
      <c r="F781" s="1">
        <v>249</v>
      </c>
      <c r="G781" s="2"/>
    </row>
    <row r="782" spans="1:7">
      <c r="A782" s="1">
        <v>17220</v>
      </c>
      <c r="B782" s="2">
        <v>38928</v>
      </c>
      <c r="C782" s="3">
        <v>5096</v>
      </c>
      <c r="D782" s="1">
        <v>26466</v>
      </c>
      <c r="E782" s="1">
        <v>1</v>
      </c>
      <c r="F782" s="1">
        <v>500</v>
      </c>
      <c r="G782" s="2"/>
    </row>
    <row r="783" spans="1:7">
      <c r="A783" s="1">
        <v>17220</v>
      </c>
      <c r="B783" s="2">
        <v>38928</v>
      </c>
      <c r="C783" s="3">
        <v>5096</v>
      </c>
      <c r="D783" s="1">
        <v>63042</v>
      </c>
      <c r="E783" s="1">
        <v>1</v>
      </c>
      <c r="F783" s="1">
        <v>0</v>
      </c>
      <c r="G783" s="2"/>
    </row>
    <row r="784" spans="1:7">
      <c r="A784" s="1">
        <v>17259</v>
      </c>
      <c r="B784" s="2">
        <v>38929</v>
      </c>
      <c r="C784" s="3">
        <v>1686</v>
      </c>
      <c r="D784" s="1">
        <v>63498</v>
      </c>
      <c r="E784" s="1">
        <v>1</v>
      </c>
      <c r="F784" s="1">
        <v>399</v>
      </c>
      <c r="G784" s="2"/>
    </row>
    <row r="785" spans="1:7">
      <c r="A785" s="1">
        <v>17282</v>
      </c>
      <c r="B785" s="2">
        <v>38929</v>
      </c>
      <c r="C785" s="3">
        <v>3610</v>
      </c>
      <c r="D785" s="1">
        <v>38714</v>
      </c>
      <c r="E785" s="1">
        <v>1</v>
      </c>
      <c r="F785" s="1">
        <v>130</v>
      </c>
      <c r="G785" s="2"/>
    </row>
    <row r="786" spans="1:7">
      <c r="A786" s="1">
        <v>17348</v>
      </c>
      <c r="B786" s="2">
        <v>38930</v>
      </c>
      <c r="C786" s="3">
        <v>2995</v>
      </c>
      <c r="D786" s="1">
        <v>72099</v>
      </c>
      <c r="E786" s="1">
        <v>1</v>
      </c>
      <c r="F786" s="1">
        <v>129</v>
      </c>
      <c r="G786" s="2"/>
    </row>
    <row r="787" spans="1:7">
      <c r="A787" s="1">
        <v>17354</v>
      </c>
      <c r="B787" s="2">
        <v>38930</v>
      </c>
      <c r="C787" s="3">
        <v>4785</v>
      </c>
      <c r="D787" s="1">
        <v>72695</v>
      </c>
      <c r="E787" s="1">
        <v>2</v>
      </c>
      <c r="F787" s="1">
        <v>17960</v>
      </c>
      <c r="G787" s="2"/>
    </row>
    <row r="788" spans="1:7">
      <c r="A788" s="1">
        <v>17403</v>
      </c>
      <c r="B788" s="2">
        <v>38931</v>
      </c>
      <c r="C788" s="3">
        <v>1982</v>
      </c>
      <c r="D788" s="1">
        <v>69879</v>
      </c>
      <c r="E788" s="1">
        <v>1</v>
      </c>
      <c r="F788" s="1">
        <v>4490</v>
      </c>
      <c r="G788" s="2"/>
    </row>
    <row r="789" spans="1:7">
      <c r="A789" s="1">
        <v>17403</v>
      </c>
      <c r="B789" s="2">
        <v>38931</v>
      </c>
      <c r="C789" s="3">
        <v>1982</v>
      </c>
      <c r="D789" s="1">
        <v>65675</v>
      </c>
      <c r="E789" s="1">
        <v>1</v>
      </c>
      <c r="F789" s="1">
        <v>525</v>
      </c>
      <c r="G789" s="2"/>
    </row>
    <row r="790" spans="1:7">
      <c r="A790" s="1">
        <v>17413</v>
      </c>
      <c r="B790" s="2">
        <v>38931</v>
      </c>
      <c r="C790" s="3">
        <v>284</v>
      </c>
      <c r="D790" s="1">
        <v>2836</v>
      </c>
      <c r="E790" s="1">
        <v>1</v>
      </c>
      <c r="F790" s="1">
        <v>51</v>
      </c>
      <c r="G790" s="2"/>
    </row>
    <row r="791" spans="1:7">
      <c r="A791" s="1">
        <v>17417</v>
      </c>
      <c r="B791" s="2">
        <v>38931</v>
      </c>
      <c r="C791" s="3">
        <v>3429</v>
      </c>
      <c r="D791" s="1">
        <v>72189</v>
      </c>
      <c r="E791" s="1">
        <v>1</v>
      </c>
      <c r="F791" s="1">
        <v>150</v>
      </c>
      <c r="G791" s="2"/>
    </row>
    <row r="792" spans="1:7">
      <c r="A792" s="1">
        <v>17440</v>
      </c>
      <c r="B792" s="2">
        <v>38931</v>
      </c>
      <c r="C792" s="3">
        <v>542</v>
      </c>
      <c r="D792" s="1">
        <v>65675</v>
      </c>
      <c r="E792" s="1">
        <v>1</v>
      </c>
      <c r="F792" s="1">
        <v>553</v>
      </c>
      <c r="G792" s="2"/>
    </row>
    <row r="793" spans="1:7">
      <c r="A793" s="1">
        <v>17440</v>
      </c>
      <c r="B793" s="2">
        <v>38931</v>
      </c>
      <c r="C793" s="3">
        <v>542</v>
      </c>
      <c r="D793" s="1">
        <v>65674</v>
      </c>
      <c r="E793" s="1">
        <v>1</v>
      </c>
      <c r="F793" s="1">
        <v>480</v>
      </c>
      <c r="G793" s="2"/>
    </row>
    <row r="794" spans="1:7">
      <c r="A794" s="1">
        <v>17450</v>
      </c>
      <c r="B794" s="2">
        <v>38931</v>
      </c>
      <c r="C794" s="3">
        <v>921</v>
      </c>
      <c r="D794" s="1">
        <v>71420</v>
      </c>
      <c r="E794" s="1">
        <v>1</v>
      </c>
      <c r="F794" s="1">
        <v>530</v>
      </c>
      <c r="G794" s="2"/>
    </row>
    <row r="795" spans="1:7">
      <c r="A795" s="1">
        <v>17450</v>
      </c>
      <c r="B795" s="2">
        <v>38931</v>
      </c>
      <c r="C795" s="3">
        <v>921</v>
      </c>
      <c r="D795" s="1">
        <v>72510</v>
      </c>
      <c r="E795" s="1">
        <v>2</v>
      </c>
      <c r="F795" s="1">
        <v>238</v>
      </c>
      <c r="G795" s="2"/>
    </row>
    <row r="796" spans="1:7">
      <c r="A796" s="1">
        <v>17477</v>
      </c>
      <c r="B796" s="2">
        <v>38932</v>
      </c>
      <c r="C796" s="3">
        <v>2205</v>
      </c>
      <c r="D796" s="1">
        <v>64216</v>
      </c>
      <c r="E796" s="1">
        <v>1</v>
      </c>
      <c r="F796" s="1">
        <v>509</v>
      </c>
      <c r="G796" s="2"/>
    </row>
    <row r="797" spans="1:7">
      <c r="A797" s="1">
        <v>17490</v>
      </c>
      <c r="B797" s="2">
        <v>38932</v>
      </c>
      <c r="C797" s="3">
        <v>2843</v>
      </c>
      <c r="D797" s="1">
        <v>72723</v>
      </c>
      <c r="E797" s="1">
        <v>1</v>
      </c>
      <c r="F797" s="1">
        <v>5999</v>
      </c>
      <c r="G797" s="2"/>
    </row>
    <row r="798" spans="1:7">
      <c r="A798" s="1">
        <v>17616</v>
      </c>
      <c r="B798" s="2">
        <v>38934</v>
      </c>
      <c r="C798" s="3">
        <v>1677</v>
      </c>
      <c r="D798" s="1">
        <v>70519</v>
      </c>
      <c r="E798" s="1">
        <v>1</v>
      </c>
      <c r="F798" s="1">
        <v>39</v>
      </c>
      <c r="G798" s="2"/>
    </row>
    <row r="799" spans="1:7">
      <c r="A799" s="1">
        <v>17616</v>
      </c>
      <c r="B799" s="2">
        <v>38934</v>
      </c>
      <c r="C799" s="3">
        <v>1677</v>
      </c>
      <c r="D799" s="1">
        <v>70519</v>
      </c>
      <c r="E799" s="1">
        <v>1</v>
      </c>
      <c r="F799" s="1">
        <v>39</v>
      </c>
      <c r="G799" s="2"/>
    </row>
    <row r="800" spans="1:7">
      <c r="A800" s="1">
        <v>17616</v>
      </c>
      <c r="B800" s="2">
        <v>38934</v>
      </c>
      <c r="C800" s="3">
        <v>1677</v>
      </c>
      <c r="D800" s="1">
        <v>70677</v>
      </c>
      <c r="E800" s="1">
        <v>1</v>
      </c>
      <c r="F800" s="1">
        <v>259</v>
      </c>
      <c r="G800" s="2"/>
    </row>
    <row r="801" spans="1:7">
      <c r="A801" s="1">
        <v>17645</v>
      </c>
      <c r="B801" s="2">
        <v>38934</v>
      </c>
      <c r="C801" s="3">
        <v>3233</v>
      </c>
      <c r="D801" s="1">
        <v>26952</v>
      </c>
      <c r="E801" s="1">
        <v>1</v>
      </c>
      <c r="F801" s="1">
        <v>90</v>
      </c>
      <c r="G801" s="2"/>
    </row>
    <row r="802" spans="1:7">
      <c r="A802" s="1">
        <v>17646</v>
      </c>
      <c r="B802" s="2">
        <v>38934</v>
      </c>
      <c r="C802" s="3">
        <v>332</v>
      </c>
      <c r="D802" s="1">
        <v>73705</v>
      </c>
      <c r="E802" s="1">
        <v>1</v>
      </c>
      <c r="F802" s="1">
        <v>6498</v>
      </c>
      <c r="G802" s="2"/>
    </row>
    <row r="803" spans="1:7">
      <c r="A803" s="1">
        <v>17673</v>
      </c>
      <c r="B803" s="2">
        <v>38934</v>
      </c>
      <c r="C803" s="3">
        <v>527</v>
      </c>
      <c r="D803" s="1">
        <v>69512</v>
      </c>
      <c r="E803" s="1">
        <v>1</v>
      </c>
      <c r="F803" s="1">
        <v>289</v>
      </c>
      <c r="G803" s="2"/>
    </row>
    <row r="804" spans="1:7">
      <c r="A804" s="1">
        <v>17683</v>
      </c>
      <c r="B804" s="2">
        <v>38935</v>
      </c>
      <c r="C804" s="3">
        <v>1118</v>
      </c>
      <c r="D804" s="1">
        <v>66568</v>
      </c>
      <c r="E804" s="1">
        <v>1</v>
      </c>
      <c r="F804" s="1">
        <v>400</v>
      </c>
      <c r="G804" s="2"/>
    </row>
    <row r="805" spans="1:7">
      <c r="A805" s="1">
        <v>17683</v>
      </c>
      <c r="B805" s="2">
        <v>38935</v>
      </c>
      <c r="C805" s="3">
        <v>1118</v>
      </c>
      <c r="D805" s="1">
        <v>63042</v>
      </c>
      <c r="E805" s="1">
        <v>1</v>
      </c>
      <c r="F805" s="1">
        <v>0</v>
      </c>
      <c r="G805" s="2"/>
    </row>
    <row r="806" spans="1:7">
      <c r="A806" s="1">
        <v>17683</v>
      </c>
      <c r="B806" s="2">
        <v>38935</v>
      </c>
      <c r="C806" s="3">
        <v>1118</v>
      </c>
      <c r="D806" s="1">
        <v>66271</v>
      </c>
      <c r="E806" s="1">
        <v>1</v>
      </c>
      <c r="F806" s="1">
        <v>195</v>
      </c>
      <c r="G806" s="2"/>
    </row>
    <row r="807" spans="1:7">
      <c r="A807" s="1">
        <v>17683</v>
      </c>
      <c r="B807" s="2">
        <v>38935</v>
      </c>
      <c r="C807" s="3">
        <v>1118</v>
      </c>
      <c r="D807" s="1">
        <v>72464</v>
      </c>
      <c r="E807" s="1">
        <v>1</v>
      </c>
      <c r="F807" s="1">
        <v>699</v>
      </c>
      <c r="G807" s="2"/>
    </row>
    <row r="808" spans="1:7">
      <c r="A808" s="1">
        <v>17719</v>
      </c>
      <c r="B808" s="2">
        <v>38935</v>
      </c>
      <c r="C808" s="3">
        <v>284</v>
      </c>
      <c r="D808" s="1">
        <v>2808</v>
      </c>
      <c r="E808" s="1">
        <v>1</v>
      </c>
      <c r="F808" s="1">
        <v>99</v>
      </c>
      <c r="G808" s="2"/>
    </row>
    <row r="809" spans="1:7">
      <c r="A809" s="1">
        <v>17719</v>
      </c>
      <c r="B809" s="2">
        <v>38935</v>
      </c>
      <c r="C809" s="3">
        <v>284</v>
      </c>
      <c r="D809" s="1">
        <v>2809</v>
      </c>
      <c r="E809" s="1">
        <v>1</v>
      </c>
      <c r="F809" s="1">
        <v>99</v>
      </c>
      <c r="G809" s="2"/>
    </row>
    <row r="810" spans="1:7">
      <c r="A810" s="1">
        <v>17739</v>
      </c>
      <c r="B810" s="2">
        <v>38935</v>
      </c>
      <c r="C810" s="3">
        <v>4126</v>
      </c>
      <c r="D810" s="1">
        <v>63440</v>
      </c>
      <c r="E810" s="1">
        <v>1</v>
      </c>
      <c r="F810" s="1">
        <v>179</v>
      </c>
      <c r="G810" s="2"/>
    </row>
    <row r="811" spans="1:7">
      <c r="A811" s="1">
        <v>17809</v>
      </c>
      <c r="B811" s="2">
        <v>38936</v>
      </c>
      <c r="C811" s="3">
        <v>2787</v>
      </c>
      <c r="D811" s="1">
        <v>54450</v>
      </c>
      <c r="E811" s="1">
        <v>1</v>
      </c>
      <c r="F811" s="1">
        <v>389</v>
      </c>
      <c r="G811" s="2"/>
    </row>
    <row r="812" spans="1:7">
      <c r="A812" s="1">
        <v>17811</v>
      </c>
      <c r="B812" s="2">
        <v>38936</v>
      </c>
      <c r="C812" s="3">
        <v>2989</v>
      </c>
      <c r="D812" s="1">
        <v>49749</v>
      </c>
      <c r="E812" s="1">
        <v>1</v>
      </c>
      <c r="F812" s="1">
        <v>3</v>
      </c>
      <c r="G812" s="2"/>
    </row>
    <row r="813" spans="1:7">
      <c r="A813" s="1">
        <v>17811</v>
      </c>
      <c r="B813" s="2">
        <v>38936</v>
      </c>
      <c r="C813" s="3">
        <v>2989</v>
      </c>
      <c r="D813" s="1">
        <v>41263</v>
      </c>
      <c r="E813" s="1">
        <v>1</v>
      </c>
      <c r="F813" s="1">
        <v>107</v>
      </c>
      <c r="G813" s="2"/>
    </row>
    <row r="814" spans="1:7">
      <c r="A814" s="1">
        <v>17924</v>
      </c>
      <c r="B814" s="2">
        <v>38937</v>
      </c>
      <c r="C814" s="3">
        <v>539</v>
      </c>
      <c r="D814" s="1">
        <v>39948</v>
      </c>
      <c r="E814" s="1">
        <v>1</v>
      </c>
      <c r="F814" s="1">
        <v>395</v>
      </c>
      <c r="G814" s="2"/>
    </row>
    <row r="815" spans="1:7">
      <c r="A815" s="1">
        <v>17924</v>
      </c>
      <c r="B815" s="2">
        <v>38937</v>
      </c>
      <c r="C815" s="3">
        <v>539</v>
      </c>
      <c r="D815" s="1">
        <v>39949</v>
      </c>
      <c r="E815" s="1">
        <v>1</v>
      </c>
      <c r="F815" s="1">
        <v>630</v>
      </c>
      <c r="G815" s="2"/>
    </row>
    <row r="816" spans="1:7">
      <c r="A816" s="1">
        <v>17955</v>
      </c>
      <c r="B816" s="2">
        <v>38938</v>
      </c>
      <c r="C816" s="3">
        <v>2122</v>
      </c>
      <c r="D816" s="1">
        <v>52902</v>
      </c>
      <c r="E816" s="1">
        <v>1</v>
      </c>
      <c r="F816" s="1">
        <v>699</v>
      </c>
      <c r="G816" s="2"/>
    </row>
    <row r="817" spans="1:7">
      <c r="A817" s="1">
        <v>17955</v>
      </c>
      <c r="B817" s="2">
        <v>38938</v>
      </c>
      <c r="C817" s="3">
        <v>2122</v>
      </c>
      <c r="D817" s="1">
        <v>63711</v>
      </c>
      <c r="E817" s="1">
        <v>1</v>
      </c>
      <c r="F817" s="1">
        <v>399</v>
      </c>
      <c r="G817" s="2"/>
    </row>
    <row r="818" spans="1:7">
      <c r="A818" s="1">
        <v>17957</v>
      </c>
      <c r="B818" s="2">
        <v>38938</v>
      </c>
      <c r="C818" s="3">
        <v>2239</v>
      </c>
      <c r="D818" s="1">
        <v>66847</v>
      </c>
      <c r="E818" s="1">
        <v>1</v>
      </c>
      <c r="F818" s="1">
        <v>359</v>
      </c>
      <c r="G818" s="2"/>
    </row>
    <row r="819" spans="1:7">
      <c r="A819" s="1">
        <v>17996</v>
      </c>
      <c r="B819" s="2">
        <v>38938</v>
      </c>
      <c r="C819" s="3">
        <v>637</v>
      </c>
      <c r="D819" s="1">
        <v>65250</v>
      </c>
      <c r="E819" s="1">
        <v>1</v>
      </c>
      <c r="F819" s="1">
        <v>399</v>
      </c>
      <c r="G819" s="2"/>
    </row>
    <row r="820" spans="1:7">
      <c r="A820" s="1">
        <v>18015</v>
      </c>
      <c r="B820" s="2">
        <v>38939</v>
      </c>
      <c r="C820" s="3">
        <v>1500</v>
      </c>
      <c r="D820" s="1">
        <v>68034</v>
      </c>
      <c r="E820" s="1">
        <v>1</v>
      </c>
      <c r="F820" s="1">
        <v>2590</v>
      </c>
      <c r="G820" s="2"/>
    </row>
    <row r="821" spans="1:7">
      <c r="A821" s="1">
        <v>18015</v>
      </c>
      <c r="B821" s="2">
        <v>38939</v>
      </c>
      <c r="C821" s="3">
        <v>1500</v>
      </c>
      <c r="D821" s="1">
        <v>72462</v>
      </c>
      <c r="E821" s="1">
        <v>1</v>
      </c>
      <c r="F821" s="1">
        <v>699</v>
      </c>
      <c r="G821" s="2"/>
    </row>
    <row r="822" spans="1:7">
      <c r="A822" s="1">
        <v>18051</v>
      </c>
      <c r="B822" s="2">
        <v>38939</v>
      </c>
      <c r="C822" s="3">
        <v>332</v>
      </c>
      <c r="D822" s="1">
        <v>68950</v>
      </c>
      <c r="E822" s="1">
        <v>1</v>
      </c>
      <c r="F822" s="1">
        <v>10431</v>
      </c>
      <c r="G822" s="2"/>
    </row>
    <row r="823" spans="1:7">
      <c r="A823" s="1">
        <v>18051</v>
      </c>
      <c r="B823" s="2">
        <v>38939</v>
      </c>
      <c r="C823" s="3">
        <v>332</v>
      </c>
      <c r="D823" s="1">
        <v>62584</v>
      </c>
      <c r="E823" s="1">
        <v>1</v>
      </c>
      <c r="F823" s="1">
        <v>1000</v>
      </c>
      <c r="G823" s="2"/>
    </row>
    <row r="824" spans="1:7">
      <c r="A824" s="1">
        <v>18069</v>
      </c>
      <c r="B824" s="2">
        <v>38939</v>
      </c>
      <c r="C824" s="3">
        <v>4515</v>
      </c>
      <c r="D824" s="1">
        <v>67003</v>
      </c>
      <c r="E824" s="1">
        <v>1</v>
      </c>
      <c r="F824" s="1">
        <v>2690</v>
      </c>
      <c r="G824" s="2"/>
    </row>
    <row r="825" spans="1:7">
      <c r="A825" s="1">
        <v>18127</v>
      </c>
      <c r="B825" s="2">
        <v>38940</v>
      </c>
      <c r="C825" s="3">
        <v>3567</v>
      </c>
      <c r="D825" s="1">
        <v>69380</v>
      </c>
      <c r="E825" s="1">
        <v>1</v>
      </c>
      <c r="F825" s="1">
        <v>4999</v>
      </c>
      <c r="G825" s="2"/>
    </row>
    <row r="826" spans="1:7">
      <c r="A826" s="1">
        <v>18238</v>
      </c>
      <c r="B826" s="2">
        <v>38941</v>
      </c>
      <c r="C826" s="3">
        <v>5181</v>
      </c>
      <c r="D826" s="1">
        <v>51333</v>
      </c>
      <c r="E826" s="1">
        <v>1</v>
      </c>
      <c r="F826" s="1">
        <v>299</v>
      </c>
      <c r="G826" s="2"/>
    </row>
    <row r="827" spans="1:7">
      <c r="A827" s="1">
        <v>18300</v>
      </c>
      <c r="B827" s="2">
        <v>38942</v>
      </c>
      <c r="C827" s="3">
        <v>2307</v>
      </c>
      <c r="D827" s="1">
        <v>2840</v>
      </c>
      <c r="E827" s="1">
        <v>1</v>
      </c>
      <c r="F827" s="1">
        <v>45</v>
      </c>
      <c r="G827" s="2"/>
    </row>
    <row r="828" spans="1:7">
      <c r="A828" s="1">
        <v>18300</v>
      </c>
      <c r="B828" s="2">
        <v>38942</v>
      </c>
      <c r="C828" s="3">
        <v>2307</v>
      </c>
      <c r="D828" s="1">
        <v>2834</v>
      </c>
      <c r="E828" s="1">
        <v>1</v>
      </c>
      <c r="F828" s="1">
        <v>129</v>
      </c>
      <c r="G828" s="2"/>
    </row>
    <row r="829" spans="1:7">
      <c r="A829" s="1">
        <v>18300</v>
      </c>
      <c r="B829" s="2">
        <v>38942</v>
      </c>
      <c r="C829" s="3">
        <v>2307</v>
      </c>
      <c r="D829" s="1">
        <v>2802</v>
      </c>
      <c r="E829" s="1">
        <v>1</v>
      </c>
      <c r="F829" s="1">
        <v>129</v>
      </c>
      <c r="G829" s="2"/>
    </row>
    <row r="830" spans="1:7">
      <c r="A830" s="1">
        <v>18480</v>
      </c>
      <c r="B830" s="2">
        <v>38944</v>
      </c>
      <c r="C830" s="3">
        <v>2393</v>
      </c>
      <c r="D830" s="1">
        <v>72319</v>
      </c>
      <c r="E830" s="1">
        <v>1</v>
      </c>
      <c r="F830" s="1">
        <v>24345</v>
      </c>
      <c r="G830" s="2"/>
    </row>
    <row r="831" spans="1:7">
      <c r="A831" s="1">
        <v>18608</v>
      </c>
      <c r="B831" s="2">
        <v>38946</v>
      </c>
      <c r="C831" s="3">
        <v>1121</v>
      </c>
      <c r="D831" s="1">
        <v>73151</v>
      </c>
      <c r="E831" s="1">
        <v>1</v>
      </c>
      <c r="F831" s="1">
        <v>659</v>
      </c>
      <c r="G831" s="2"/>
    </row>
    <row r="832" spans="1:7">
      <c r="A832" s="1">
        <v>18679</v>
      </c>
      <c r="B832" s="2">
        <v>38947</v>
      </c>
      <c r="C832" s="3">
        <v>1118</v>
      </c>
      <c r="D832" s="1">
        <v>72320</v>
      </c>
      <c r="E832" s="1">
        <v>1</v>
      </c>
      <c r="F832" s="1">
        <v>28277</v>
      </c>
      <c r="G832" s="2"/>
    </row>
    <row r="833" spans="1:7">
      <c r="A833" s="1">
        <v>18679</v>
      </c>
      <c r="B833" s="2">
        <v>38947</v>
      </c>
      <c r="C833" s="3">
        <v>1118</v>
      </c>
      <c r="D833" s="1">
        <v>40071</v>
      </c>
      <c r="E833" s="1">
        <v>1</v>
      </c>
      <c r="F833" s="1">
        <v>299</v>
      </c>
      <c r="G833" s="2"/>
    </row>
    <row r="834" spans="1:7">
      <c r="A834" s="1">
        <v>18679</v>
      </c>
      <c r="B834" s="2">
        <v>38947</v>
      </c>
      <c r="C834" s="3">
        <v>1118</v>
      </c>
      <c r="D834" s="1">
        <v>66433</v>
      </c>
      <c r="E834" s="1">
        <v>1</v>
      </c>
      <c r="F834" s="1">
        <v>100</v>
      </c>
      <c r="G834" s="2"/>
    </row>
    <row r="835" spans="1:7">
      <c r="A835" s="1">
        <v>18893</v>
      </c>
      <c r="B835" s="2">
        <v>38949</v>
      </c>
      <c r="C835" s="3">
        <v>3233</v>
      </c>
      <c r="D835" s="1">
        <v>72217</v>
      </c>
      <c r="E835" s="1">
        <v>1</v>
      </c>
      <c r="F835" s="1">
        <v>6488</v>
      </c>
      <c r="G835" s="2"/>
    </row>
    <row r="836" spans="1:7">
      <c r="A836" s="1">
        <v>18934</v>
      </c>
      <c r="B836" s="2">
        <v>38949</v>
      </c>
      <c r="C836" s="3">
        <v>655</v>
      </c>
      <c r="D836" s="1">
        <v>70630</v>
      </c>
      <c r="E836" s="1">
        <v>1</v>
      </c>
      <c r="F836" s="1">
        <v>199</v>
      </c>
      <c r="G836" s="2"/>
    </row>
    <row r="837" spans="1:7">
      <c r="A837" s="1">
        <v>18944</v>
      </c>
      <c r="B837" s="2">
        <v>38950</v>
      </c>
      <c r="C837" s="3">
        <v>1006</v>
      </c>
      <c r="D837" s="1">
        <v>70800</v>
      </c>
      <c r="E837" s="1">
        <v>1</v>
      </c>
      <c r="F837" s="1">
        <v>168</v>
      </c>
      <c r="G837" s="2"/>
    </row>
    <row r="838" spans="1:7">
      <c r="A838" s="1">
        <v>19041</v>
      </c>
      <c r="B838" s="2">
        <v>38951</v>
      </c>
      <c r="C838" s="3">
        <v>3059</v>
      </c>
      <c r="D838" s="1">
        <v>70547</v>
      </c>
      <c r="E838" s="1">
        <v>1</v>
      </c>
      <c r="F838" s="1">
        <v>389</v>
      </c>
      <c r="G838" s="2"/>
    </row>
    <row r="839" spans="1:7">
      <c r="A839" s="1">
        <v>19066</v>
      </c>
      <c r="B839" s="2">
        <v>38951</v>
      </c>
      <c r="C839" s="3">
        <v>5239</v>
      </c>
      <c r="D839" s="1">
        <v>52902</v>
      </c>
      <c r="E839" s="1">
        <v>1</v>
      </c>
      <c r="F839" s="1">
        <v>699</v>
      </c>
      <c r="G839" s="2"/>
    </row>
    <row r="840" spans="1:7">
      <c r="A840" s="1">
        <v>19119</v>
      </c>
      <c r="B840" s="2">
        <v>38952</v>
      </c>
      <c r="C840" s="3">
        <v>2713</v>
      </c>
      <c r="D840" s="1">
        <v>58160</v>
      </c>
      <c r="E840" s="1">
        <v>1</v>
      </c>
      <c r="F840" s="1">
        <v>400</v>
      </c>
      <c r="G840" s="2"/>
    </row>
    <row r="841" spans="1:7">
      <c r="A841" s="1">
        <v>19119</v>
      </c>
      <c r="B841" s="2">
        <v>38952</v>
      </c>
      <c r="C841" s="3">
        <v>2713</v>
      </c>
      <c r="D841" s="1">
        <v>63042</v>
      </c>
      <c r="E841" s="1">
        <v>1</v>
      </c>
      <c r="F841" s="1">
        <v>0</v>
      </c>
      <c r="G841" s="2"/>
    </row>
    <row r="842" spans="1:7">
      <c r="A842" s="1">
        <v>19171</v>
      </c>
      <c r="B842" s="2">
        <v>38953</v>
      </c>
      <c r="C842" s="3">
        <v>1335</v>
      </c>
      <c r="D842" s="1">
        <v>65118</v>
      </c>
      <c r="E842" s="1">
        <v>1</v>
      </c>
      <c r="F842" s="1">
        <v>998</v>
      </c>
      <c r="G842" s="2"/>
    </row>
    <row r="843" spans="1:7">
      <c r="A843" s="1">
        <v>19187</v>
      </c>
      <c r="B843" s="2">
        <v>38953</v>
      </c>
      <c r="C843" s="3">
        <v>1982</v>
      </c>
      <c r="D843" s="1">
        <v>70413</v>
      </c>
      <c r="E843" s="1">
        <v>1</v>
      </c>
      <c r="F843" s="1">
        <v>0</v>
      </c>
      <c r="G843" s="2"/>
    </row>
    <row r="844" spans="1:7">
      <c r="A844" s="1">
        <v>19207</v>
      </c>
      <c r="B844" s="2">
        <v>38953</v>
      </c>
      <c r="C844" s="3">
        <v>3127</v>
      </c>
      <c r="D844" s="1">
        <v>71517</v>
      </c>
      <c r="E844" s="1">
        <v>1</v>
      </c>
      <c r="F844" s="1">
        <v>1688</v>
      </c>
      <c r="G844" s="2"/>
    </row>
    <row r="845" spans="1:7">
      <c r="A845" s="1">
        <v>19300</v>
      </c>
      <c r="B845" s="2">
        <v>38954</v>
      </c>
      <c r="C845" s="3">
        <v>3558</v>
      </c>
      <c r="D845" s="1">
        <v>66568</v>
      </c>
      <c r="E845" s="1">
        <v>1</v>
      </c>
      <c r="F845" s="1">
        <v>400</v>
      </c>
      <c r="G845" s="2"/>
    </row>
    <row r="846" spans="1:7">
      <c r="A846" s="1">
        <v>19300</v>
      </c>
      <c r="B846" s="2">
        <v>38954</v>
      </c>
      <c r="C846" s="3">
        <v>3558</v>
      </c>
      <c r="D846" s="1">
        <v>26465</v>
      </c>
      <c r="E846" s="1">
        <v>1</v>
      </c>
      <c r="F846" s="1">
        <v>800</v>
      </c>
      <c r="G846" s="2"/>
    </row>
    <row r="847" spans="1:7">
      <c r="A847" s="1">
        <v>19300</v>
      </c>
      <c r="B847" s="2">
        <v>38954</v>
      </c>
      <c r="C847" s="3">
        <v>3558</v>
      </c>
      <c r="D847" s="1">
        <v>63042</v>
      </c>
      <c r="E847" s="1">
        <v>1</v>
      </c>
      <c r="F847" s="1">
        <v>0</v>
      </c>
      <c r="G847" s="2"/>
    </row>
    <row r="848" spans="1:7">
      <c r="A848" s="1">
        <v>19300</v>
      </c>
      <c r="B848" s="2">
        <v>38954</v>
      </c>
      <c r="C848" s="3">
        <v>3558</v>
      </c>
      <c r="D848" s="1">
        <v>70413</v>
      </c>
      <c r="E848" s="1">
        <v>1</v>
      </c>
      <c r="F848" s="1">
        <v>0</v>
      </c>
      <c r="G848" s="2"/>
    </row>
    <row r="849" spans="1:7">
      <c r="A849" s="1">
        <v>19375</v>
      </c>
      <c r="B849" s="2">
        <v>38955</v>
      </c>
      <c r="C849" s="3">
        <v>1686</v>
      </c>
      <c r="D849" s="1">
        <v>60376</v>
      </c>
      <c r="E849" s="1">
        <v>1</v>
      </c>
      <c r="F849" s="1">
        <v>199</v>
      </c>
      <c r="G849" s="2"/>
    </row>
    <row r="850" spans="1:7">
      <c r="A850" s="1">
        <v>19386</v>
      </c>
      <c r="B850" s="2">
        <v>38955</v>
      </c>
      <c r="C850" s="3">
        <v>2036</v>
      </c>
      <c r="D850" s="1">
        <v>70293</v>
      </c>
      <c r="E850" s="1">
        <v>1</v>
      </c>
      <c r="F850" s="1">
        <v>1290</v>
      </c>
      <c r="G850" s="2"/>
    </row>
    <row r="851" spans="1:7">
      <c r="A851" s="1">
        <v>19390</v>
      </c>
      <c r="B851" s="2">
        <v>38955</v>
      </c>
      <c r="C851" s="3">
        <v>2205</v>
      </c>
      <c r="D851" s="1">
        <v>70413</v>
      </c>
      <c r="E851" s="1">
        <v>1</v>
      </c>
      <c r="F851" s="1">
        <v>0</v>
      </c>
      <c r="G851" s="2"/>
    </row>
    <row r="852" spans="1:7">
      <c r="A852" s="1">
        <v>19438</v>
      </c>
      <c r="B852" s="2">
        <v>38955</v>
      </c>
      <c r="C852" s="3">
        <v>450</v>
      </c>
      <c r="D852" s="1">
        <v>54817</v>
      </c>
      <c r="E852" s="1">
        <v>1</v>
      </c>
      <c r="F852" s="1">
        <v>99</v>
      </c>
      <c r="G852" s="2"/>
    </row>
    <row r="853" spans="1:7">
      <c r="A853" s="1">
        <v>19619</v>
      </c>
      <c r="B853" s="2">
        <v>38957</v>
      </c>
      <c r="C853" s="3">
        <v>1672</v>
      </c>
      <c r="D853" s="1">
        <v>73170</v>
      </c>
      <c r="E853" s="1">
        <v>1</v>
      </c>
      <c r="F853" s="1">
        <v>4999</v>
      </c>
      <c r="G853" s="2"/>
    </row>
    <row r="854" spans="1:7">
      <c r="A854" s="1">
        <v>19826</v>
      </c>
      <c r="B854" s="2">
        <v>38959</v>
      </c>
      <c r="C854" s="3">
        <v>332</v>
      </c>
      <c r="D854" s="1">
        <v>71312</v>
      </c>
      <c r="E854" s="1">
        <v>1</v>
      </c>
      <c r="F854" s="1">
        <v>59</v>
      </c>
      <c r="G854" s="2"/>
    </row>
    <row r="855" spans="1:7">
      <c r="A855" s="1">
        <v>19826</v>
      </c>
      <c r="B855" s="2">
        <v>38959</v>
      </c>
      <c r="C855" s="3">
        <v>332</v>
      </c>
      <c r="D855" s="1">
        <v>72466</v>
      </c>
      <c r="E855" s="1">
        <v>1</v>
      </c>
      <c r="F855" s="1">
        <v>999</v>
      </c>
      <c r="G855" s="2"/>
    </row>
    <row r="856" spans="1:7">
      <c r="A856" s="1">
        <v>19864</v>
      </c>
      <c r="B856" s="2">
        <v>38959</v>
      </c>
      <c r="C856" s="3">
        <v>637</v>
      </c>
      <c r="D856" s="1">
        <v>40233</v>
      </c>
      <c r="E856" s="1">
        <v>1</v>
      </c>
      <c r="F856" s="1">
        <v>634</v>
      </c>
      <c r="G856" s="2"/>
    </row>
    <row r="857" spans="1:7">
      <c r="A857" s="1">
        <v>19879</v>
      </c>
      <c r="B857" s="2">
        <v>38960</v>
      </c>
      <c r="C857" s="3">
        <v>1276</v>
      </c>
      <c r="D857" s="1">
        <v>69729</v>
      </c>
      <c r="E857" s="1">
        <v>1</v>
      </c>
      <c r="F857" s="1">
        <v>399</v>
      </c>
      <c r="G857" s="2"/>
    </row>
    <row r="858" spans="1:7">
      <c r="A858" s="1">
        <v>19879</v>
      </c>
      <c r="B858" s="2">
        <v>38960</v>
      </c>
      <c r="C858" s="3">
        <v>1276</v>
      </c>
      <c r="D858" s="1">
        <v>2814</v>
      </c>
      <c r="E858" s="1">
        <v>1</v>
      </c>
      <c r="F858" s="1">
        <v>95</v>
      </c>
      <c r="G858" s="2"/>
    </row>
    <row r="859" spans="1:7">
      <c r="A859" s="1">
        <v>19924</v>
      </c>
      <c r="B859" s="2">
        <v>38960</v>
      </c>
      <c r="C859" s="3">
        <v>332</v>
      </c>
      <c r="D859" s="1">
        <v>70000</v>
      </c>
      <c r="E859" s="1">
        <v>1</v>
      </c>
      <c r="F859" s="1">
        <v>5999</v>
      </c>
      <c r="G859" s="2"/>
    </row>
    <row r="860" spans="1:7">
      <c r="A860" s="1">
        <v>19924</v>
      </c>
      <c r="B860" s="2">
        <v>38960</v>
      </c>
      <c r="C860" s="3">
        <v>332</v>
      </c>
      <c r="D860" s="1">
        <v>72466</v>
      </c>
      <c r="E860" s="1">
        <v>2</v>
      </c>
      <c r="F860" s="1">
        <v>1998</v>
      </c>
      <c r="G860" s="2"/>
    </row>
    <row r="861" spans="1:7">
      <c r="A861" s="1">
        <v>19986</v>
      </c>
      <c r="B861" s="2">
        <v>38961</v>
      </c>
      <c r="C861" s="3">
        <v>1686</v>
      </c>
      <c r="D861" s="1">
        <v>73092</v>
      </c>
      <c r="E861" s="1">
        <v>1</v>
      </c>
      <c r="F861" s="1">
        <v>1290</v>
      </c>
      <c r="G861" s="2"/>
    </row>
    <row r="862" spans="1:7">
      <c r="A862" s="1">
        <v>20005</v>
      </c>
      <c r="B862" s="2">
        <v>38961</v>
      </c>
      <c r="C862" s="3">
        <v>332</v>
      </c>
      <c r="D862" s="1">
        <v>73705</v>
      </c>
      <c r="E862" s="1">
        <v>1</v>
      </c>
      <c r="F862" s="1">
        <v>6000</v>
      </c>
      <c r="G862" s="2"/>
    </row>
    <row r="863" spans="1:7">
      <c r="A863" s="1">
        <v>20033</v>
      </c>
      <c r="B863" s="2">
        <v>38961</v>
      </c>
      <c r="C863" s="3">
        <v>539</v>
      </c>
      <c r="D863" s="1">
        <v>73170</v>
      </c>
      <c r="E863" s="1">
        <v>1</v>
      </c>
      <c r="F863" s="1">
        <v>4999</v>
      </c>
      <c r="G863" s="2"/>
    </row>
    <row r="864" spans="1:7">
      <c r="A864" s="1">
        <v>20060</v>
      </c>
      <c r="B864" s="2">
        <v>38962</v>
      </c>
      <c r="C864" s="3">
        <v>1246</v>
      </c>
      <c r="D864" s="1">
        <v>61600</v>
      </c>
      <c r="E864" s="1">
        <v>1</v>
      </c>
      <c r="F864" s="1">
        <v>499</v>
      </c>
      <c r="G864" s="2"/>
    </row>
    <row r="865" spans="1:7">
      <c r="A865" s="1">
        <v>20083</v>
      </c>
      <c r="B865" s="2">
        <v>38962</v>
      </c>
      <c r="C865" s="3">
        <v>1726</v>
      </c>
      <c r="D865" s="1">
        <v>70413</v>
      </c>
      <c r="E865" s="1">
        <v>1</v>
      </c>
      <c r="F865" s="1">
        <v>0</v>
      </c>
      <c r="G865" s="2"/>
    </row>
    <row r="866" spans="1:7">
      <c r="A866" s="1">
        <v>20112</v>
      </c>
      <c r="B866" s="2">
        <v>38962</v>
      </c>
      <c r="C866" s="3">
        <v>2747</v>
      </c>
      <c r="D866" s="1">
        <v>71967</v>
      </c>
      <c r="E866" s="1">
        <v>1</v>
      </c>
      <c r="F866" s="1">
        <v>239</v>
      </c>
      <c r="G866" s="2"/>
    </row>
    <row r="867" spans="1:7">
      <c r="A867" s="1">
        <v>20118</v>
      </c>
      <c r="B867" s="2">
        <v>38962</v>
      </c>
      <c r="C867" s="3">
        <v>284</v>
      </c>
      <c r="D867" s="1">
        <v>70676</v>
      </c>
      <c r="E867" s="1">
        <v>1</v>
      </c>
      <c r="F867" s="1">
        <v>599</v>
      </c>
      <c r="G867" s="2"/>
    </row>
    <row r="868" spans="1:7">
      <c r="A868" s="1">
        <v>20275</v>
      </c>
      <c r="B868" s="2">
        <v>38963</v>
      </c>
      <c r="C868" s="3">
        <v>4749</v>
      </c>
      <c r="D868" s="1">
        <v>72254</v>
      </c>
      <c r="E868" s="1">
        <v>1</v>
      </c>
      <c r="F868" s="1">
        <v>99</v>
      </c>
      <c r="G868" s="2"/>
    </row>
    <row r="869" spans="1:7">
      <c r="A869" s="1">
        <v>20349</v>
      </c>
      <c r="B869" s="2">
        <v>38964</v>
      </c>
      <c r="C869" s="3">
        <v>2956</v>
      </c>
      <c r="D869" s="1">
        <v>71826</v>
      </c>
      <c r="E869" s="1">
        <v>1</v>
      </c>
      <c r="F869" s="1">
        <v>1299</v>
      </c>
      <c r="G869" s="2"/>
    </row>
    <row r="870" spans="1:7">
      <c r="A870" s="1">
        <v>20398</v>
      </c>
      <c r="B870" s="2">
        <v>38964</v>
      </c>
      <c r="C870" s="3">
        <v>542</v>
      </c>
      <c r="D870" s="1">
        <v>65674</v>
      </c>
      <c r="E870" s="1">
        <v>2</v>
      </c>
      <c r="F870" s="1">
        <v>960</v>
      </c>
      <c r="G870" s="2"/>
    </row>
    <row r="871" spans="1:7">
      <c r="A871" s="1">
        <v>20489</v>
      </c>
      <c r="B871" s="2">
        <v>38965</v>
      </c>
      <c r="C871" s="3">
        <v>5348</v>
      </c>
      <c r="D871" s="1">
        <v>72217</v>
      </c>
      <c r="E871" s="1">
        <v>1</v>
      </c>
      <c r="F871" s="1">
        <v>6488</v>
      </c>
      <c r="G871" s="2"/>
    </row>
    <row r="872" spans="1:7">
      <c r="A872" s="1">
        <v>20489</v>
      </c>
      <c r="B872" s="2">
        <v>38965</v>
      </c>
      <c r="C872" s="3">
        <v>5348</v>
      </c>
      <c r="D872" s="1">
        <v>72217</v>
      </c>
      <c r="E872" s="1">
        <v>1</v>
      </c>
      <c r="F872" s="1">
        <v>6499</v>
      </c>
      <c r="G872" s="2"/>
    </row>
    <row r="873" spans="1:7">
      <c r="A873" s="1">
        <v>20492</v>
      </c>
      <c r="B873" s="2">
        <v>38965</v>
      </c>
      <c r="C873" s="3">
        <v>5351</v>
      </c>
      <c r="D873" s="1">
        <v>17357</v>
      </c>
      <c r="E873" s="1">
        <v>1</v>
      </c>
      <c r="F873" s="1">
        <v>1015</v>
      </c>
      <c r="G873" s="2"/>
    </row>
    <row r="874" spans="1:7">
      <c r="A874" s="1">
        <v>20565</v>
      </c>
      <c r="B874" s="2">
        <v>38966</v>
      </c>
      <c r="C874" s="3">
        <v>4780</v>
      </c>
      <c r="D874" s="1">
        <v>40236</v>
      </c>
      <c r="E874" s="1">
        <v>1</v>
      </c>
      <c r="F874" s="1">
        <v>581</v>
      </c>
      <c r="G874" s="2"/>
    </row>
    <row r="875" spans="1:7">
      <c r="A875" s="1">
        <v>20565</v>
      </c>
      <c r="B875" s="2">
        <v>38966</v>
      </c>
      <c r="C875" s="3">
        <v>4780</v>
      </c>
      <c r="D875" s="1">
        <v>40236</v>
      </c>
      <c r="E875" s="1">
        <v>1</v>
      </c>
      <c r="F875" s="1">
        <v>581</v>
      </c>
      <c r="G875" s="2"/>
    </row>
    <row r="876" spans="1:7">
      <c r="A876" s="1">
        <v>20566</v>
      </c>
      <c r="B876" s="2">
        <v>38966</v>
      </c>
      <c r="C876" s="3">
        <v>4785</v>
      </c>
      <c r="D876" s="1">
        <v>72218</v>
      </c>
      <c r="E876" s="1">
        <v>3</v>
      </c>
      <c r="F876" s="1">
        <v>23997</v>
      </c>
      <c r="G876" s="2"/>
    </row>
    <row r="877" spans="1:7">
      <c r="A877" s="1">
        <v>20566</v>
      </c>
      <c r="B877" s="2">
        <v>38966</v>
      </c>
      <c r="C877" s="3">
        <v>4785</v>
      </c>
      <c r="D877" s="1">
        <v>72218</v>
      </c>
      <c r="E877" s="1">
        <v>3</v>
      </c>
      <c r="F877" s="1">
        <v>24979</v>
      </c>
      <c r="G877" s="2"/>
    </row>
    <row r="878" spans="1:7">
      <c r="A878" s="1">
        <v>20637</v>
      </c>
      <c r="B878" s="2">
        <v>38967</v>
      </c>
      <c r="C878" s="3">
        <v>3596</v>
      </c>
      <c r="D878" s="1">
        <v>55250</v>
      </c>
      <c r="E878" s="1">
        <v>1</v>
      </c>
      <c r="F878" s="1">
        <v>65</v>
      </c>
      <c r="G878" s="2"/>
    </row>
    <row r="879" spans="1:7">
      <c r="A879" s="1">
        <v>20637</v>
      </c>
      <c r="B879" s="2">
        <v>38967</v>
      </c>
      <c r="C879" s="3">
        <v>3596</v>
      </c>
      <c r="D879" s="1">
        <v>65709</v>
      </c>
      <c r="E879" s="1">
        <v>1</v>
      </c>
      <c r="F879" s="1">
        <v>399</v>
      </c>
      <c r="G879" s="2"/>
    </row>
    <row r="880" spans="1:7">
      <c r="A880" s="1">
        <v>20728</v>
      </c>
      <c r="B880" s="2">
        <v>38968</v>
      </c>
      <c r="C880" s="3">
        <v>4981</v>
      </c>
      <c r="D880" s="1">
        <v>71079</v>
      </c>
      <c r="E880" s="1">
        <v>1</v>
      </c>
      <c r="F880" s="1">
        <v>3992</v>
      </c>
      <c r="G880" s="2"/>
    </row>
    <row r="881" spans="1:7">
      <c r="A881" s="1">
        <v>20728</v>
      </c>
      <c r="B881" s="2">
        <v>38968</v>
      </c>
      <c r="C881" s="3">
        <v>4981</v>
      </c>
      <c r="D881" s="1">
        <v>65118</v>
      </c>
      <c r="E881" s="1">
        <v>1</v>
      </c>
      <c r="F881" s="1">
        <v>998</v>
      </c>
      <c r="G881" s="2"/>
    </row>
    <row r="882" spans="1:7">
      <c r="A882" s="1">
        <v>20730</v>
      </c>
      <c r="B882" s="2">
        <v>38968</v>
      </c>
      <c r="C882" s="3">
        <v>5005</v>
      </c>
      <c r="D882" s="1">
        <v>58160</v>
      </c>
      <c r="E882" s="1">
        <v>1</v>
      </c>
      <c r="F882" s="1">
        <v>400</v>
      </c>
      <c r="G882" s="2"/>
    </row>
    <row r="883" spans="1:7">
      <c r="A883" s="1">
        <v>20730</v>
      </c>
      <c r="B883" s="2">
        <v>38968</v>
      </c>
      <c r="C883" s="3">
        <v>5005</v>
      </c>
      <c r="D883" s="1">
        <v>63042</v>
      </c>
      <c r="E883" s="1">
        <v>1</v>
      </c>
      <c r="F883" s="1">
        <v>0</v>
      </c>
      <c r="G883" s="2"/>
    </row>
    <row r="884" spans="1:7">
      <c r="A884" s="1">
        <v>20777</v>
      </c>
      <c r="B884" s="2">
        <v>38969</v>
      </c>
      <c r="C884" s="3">
        <v>1686</v>
      </c>
      <c r="D884" s="1">
        <v>72010</v>
      </c>
      <c r="E884" s="1">
        <v>1</v>
      </c>
      <c r="F884" s="1">
        <v>14082</v>
      </c>
      <c r="G884" s="2"/>
    </row>
    <row r="885" spans="1:7">
      <c r="A885" s="1">
        <v>20777</v>
      </c>
      <c r="B885" s="2">
        <v>38969</v>
      </c>
      <c r="C885" s="3">
        <v>1686</v>
      </c>
      <c r="D885" s="1">
        <v>66406</v>
      </c>
      <c r="E885" s="1">
        <v>1</v>
      </c>
      <c r="F885" s="1">
        <v>1000</v>
      </c>
      <c r="G885" s="2"/>
    </row>
    <row r="886" spans="1:7">
      <c r="A886" s="1">
        <v>20801</v>
      </c>
      <c r="B886" s="2">
        <v>38969</v>
      </c>
      <c r="C886" s="3">
        <v>287</v>
      </c>
      <c r="D886" s="1">
        <v>58316</v>
      </c>
      <c r="E886" s="1">
        <v>2</v>
      </c>
      <c r="F886" s="1">
        <v>798</v>
      </c>
      <c r="G886" s="2"/>
    </row>
    <row r="887" spans="1:7">
      <c r="A887" s="1">
        <v>20801</v>
      </c>
      <c r="B887" s="2">
        <v>38969</v>
      </c>
      <c r="C887" s="3">
        <v>287</v>
      </c>
      <c r="D887" s="1">
        <v>58316</v>
      </c>
      <c r="E887" s="1">
        <v>1</v>
      </c>
      <c r="F887" s="1">
        <v>449</v>
      </c>
      <c r="G887" s="2"/>
    </row>
    <row r="888" spans="1:7">
      <c r="A888" s="1">
        <v>20801</v>
      </c>
      <c r="B888" s="2">
        <v>38969</v>
      </c>
      <c r="C888" s="3">
        <v>287</v>
      </c>
      <c r="D888" s="1">
        <v>58316</v>
      </c>
      <c r="E888" s="1">
        <v>1</v>
      </c>
      <c r="F888" s="1">
        <v>449</v>
      </c>
      <c r="G888" s="2"/>
    </row>
    <row r="889" spans="1:7">
      <c r="A889" s="1">
        <v>20874</v>
      </c>
      <c r="B889" s="2">
        <v>38969</v>
      </c>
      <c r="C889" s="3">
        <v>805</v>
      </c>
      <c r="D889" s="1">
        <v>51157</v>
      </c>
      <c r="E889" s="1">
        <v>1</v>
      </c>
      <c r="F889" s="1">
        <v>545</v>
      </c>
      <c r="G889" s="2"/>
    </row>
    <row r="890" spans="1:7">
      <c r="A890" s="1">
        <v>20882</v>
      </c>
      <c r="B890" s="2">
        <v>38970</v>
      </c>
      <c r="C890" s="3">
        <v>1121</v>
      </c>
      <c r="D890" s="1">
        <v>72463</v>
      </c>
      <c r="E890" s="1">
        <v>1</v>
      </c>
      <c r="F890" s="1">
        <v>999</v>
      </c>
      <c r="G890" s="2"/>
    </row>
    <row r="891" spans="1:7">
      <c r="A891" s="1">
        <v>21051</v>
      </c>
      <c r="B891" s="2">
        <v>38971</v>
      </c>
      <c r="C891" s="3">
        <v>4785</v>
      </c>
      <c r="D891" s="1">
        <v>65119</v>
      </c>
      <c r="E891" s="1">
        <v>2</v>
      </c>
      <c r="F891" s="1">
        <v>1198</v>
      </c>
      <c r="G891" s="2"/>
    </row>
    <row r="892" spans="1:7">
      <c r="A892" s="1">
        <v>21051</v>
      </c>
      <c r="B892" s="2">
        <v>38971</v>
      </c>
      <c r="C892" s="3">
        <v>4785</v>
      </c>
      <c r="D892" s="1">
        <v>70413</v>
      </c>
      <c r="E892" s="1">
        <v>1</v>
      </c>
      <c r="F892" s="1">
        <v>0</v>
      </c>
      <c r="G892" s="2"/>
    </row>
    <row r="893" spans="1:7">
      <c r="A893" s="1">
        <v>21075</v>
      </c>
      <c r="B893" s="2">
        <v>38972</v>
      </c>
      <c r="C893" s="3">
        <v>1121</v>
      </c>
      <c r="D893" s="1">
        <v>17357</v>
      </c>
      <c r="E893" s="1">
        <v>1</v>
      </c>
      <c r="F893" s="1">
        <v>1015</v>
      </c>
      <c r="G893" s="2"/>
    </row>
    <row r="894" spans="1:7">
      <c r="A894" s="1">
        <v>21081</v>
      </c>
      <c r="B894" s="2">
        <v>38972</v>
      </c>
      <c r="C894" s="3">
        <v>1464</v>
      </c>
      <c r="D894" s="1">
        <v>74769</v>
      </c>
      <c r="E894" s="1">
        <v>1</v>
      </c>
      <c r="F894" s="1">
        <v>400</v>
      </c>
      <c r="G894" s="2"/>
    </row>
    <row r="895" spans="1:7">
      <c r="A895" s="1">
        <v>21081</v>
      </c>
      <c r="B895" s="2">
        <v>38972</v>
      </c>
      <c r="C895" s="3">
        <v>1464</v>
      </c>
      <c r="D895" s="1">
        <v>63042</v>
      </c>
      <c r="E895" s="1">
        <v>1</v>
      </c>
      <c r="F895" s="1">
        <v>0</v>
      </c>
      <c r="G895" s="2"/>
    </row>
    <row r="896" spans="1:7">
      <c r="A896" s="1">
        <v>21081</v>
      </c>
      <c r="B896" s="2">
        <v>38972</v>
      </c>
      <c r="C896" s="3">
        <v>1464</v>
      </c>
      <c r="D896" s="1">
        <v>64217</v>
      </c>
      <c r="E896" s="1">
        <v>1</v>
      </c>
      <c r="F896" s="1">
        <v>299</v>
      </c>
      <c r="G896" s="2"/>
    </row>
    <row r="897" spans="1:7">
      <c r="A897" s="1">
        <v>21092</v>
      </c>
      <c r="B897" s="2">
        <v>38972</v>
      </c>
      <c r="C897" s="3">
        <v>1686</v>
      </c>
      <c r="D897" s="1">
        <v>64840</v>
      </c>
      <c r="E897" s="1">
        <v>1</v>
      </c>
      <c r="F897" s="1">
        <v>399</v>
      </c>
      <c r="G897" s="2"/>
    </row>
    <row r="898" spans="1:7">
      <c r="A898" s="1">
        <v>21139</v>
      </c>
      <c r="B898" s="2">
        <v>38972</v>
      </c>
      <c r="C898" s="3">
        <v>4011</v>
      </c>
      <c r="D898" s="1">
        <v>73769</v>
      </c>
      <c r="E898" s="1">
        <v>1</v>
      </c>
      <c r="F898" s="1">
        <v>880</v>
      </c>
      <c r="G898" s="2"/>
    </row>
    <row r="899" spans="1:7">
      <c r="A899" s="1">
        <v>21159</v>
      </c>
      <c r="B899" s="2">
        <v>38972</v>
      </c>
      <c r="C899" s="3">
        <v>655</v>
      </c>
      <c r="D899" s="1">
        <v>51397</v>
      </c>
      <c r="E899" s="1">
        <v>2</v>
      </c>
      <c r="F899" s="1">
        <v>1240</v>
      </c>
      <c r="G899" s="2"/>
    </row>
    <row r="900" spans="1:7">
      <c r="A900" s="1">
        <v>21197</v>
      </c>
      <c r="B900" s="2">
        <v>38973</v>
      </c>
      <c r="C900" s="3">
        <v>3212</v>
      </c>
      <c r="D900" s="1">
        <v>49749</v>
      </c>
      <c r="E900" s="1">
        <v>1</v>
      </c>
      <c r="F900" s="1">
        <v>2</v>
      </c>
      <c r="G900" s="2"/>
    </row>
    <row r="901" spans="1:7">
      <c r="A901" s="1">
        <v>21205</v>
      </c>
      <c r="B901" s="2">
        <v>38973</v>
      </c>
      <c r="C901" s="3">
        <v>3482</v>
      </c>
      <c r="D901" s="1">
        <v>17559</v>
      </c>
      <c r="E901" s="1">
        <v>2</v>
      </c>
      <c r="F901" s="1">
        <v>1410</v>
      </c>
      <c r="G901" s="2"/>
    </row>
    <row r="902" spans="1:7">
      <c r="A902" s="1">
        <v>21312</v>
      </c>
      <c r="B902" s="2">
        <v>38974</v>
      </c>
      <c r="C902" s="3">
        <v>4515</v>
      </c>
      <c r="D902" s="1">
        <v>56392</v>
      </c>
      <c r="E902" s="1">
        <v>1</v>
      </c>
      <c r="F902" s="1">
        <v>380</v>
      </c>
      <c r="G902" s="2"/>
    </row>
    <row r="903" spans="1:7">
      <c r="A903" s="1">
        <v>21312</v>
      </c>
      <c r="B903" s="2">
        <v>38974</v>
      </c>
      <c r="C903" s="3">
        <v>4515</v>
      </c>
      <c r="D903" s="1">
        <v>56392</v>
      </c>
      <c r="E903" s="1">
        <v>1</v>
      </c>
      <c r="F903" s="1">
        <v>380</v>
      </c>
      <c r="G903" s="2"/>
    </row>
    <row r="904" spans="1:7">
      <c r="A904" s="1">
        <v>21312</v>
      </c>
      <c r="B904" s="2">
        <v>38974</v>
      </c>
      <c r="C904" s="3">
        <v>4515</v>
      </c>
      <c r="D904" s="1">
        <v>72466</v>
      </c>
      <c r="E904" s="1">
        <v>2</v>
      </c>
      <c r="F904" s="1">
        <v>1998</v>
      </c>
      <c r="G904" s="2"/>
    </row>
    <row r="905" spans="1:7">
      <c r="A905" s="1">
        <v>21312</v>
      </c>
      <c r="B905" s="2">
        <v>38974</v>
      </c>
      <c r="C905" s="3">
        <v>4515</v>
      </c>
      <c r="D905" s="1">
        <v>69957</v>
      </c>
      <c r="E905" s="1">
        <v>1</v>
      </c>
      <c r="F905" s="1">
        <v>649</v>
      </c>
      <c r="G905" s="2"/>
    </row>
    <row r="906" spans="1:7">
      <c r="A906" s="1">
        <v>21319</v>
      </c>
      <c r="B906" s="2">
        <v>38974</v>
      </c>
      <c r="C906" s="3">
        <v>4854</v>
      </c>
      <c r="D906" s="1">
        <v>72646</v>
      </c>
      <c r="E906" s="1">
        <v>1</v>
      </c>
      <c r="F906" s="1">
        <v>399</v>
      </c>
      <c r="G906" s="2"/>
    </row>
    <row r="907" spans="1:7">
      <c r="A907" s="1">
        <v>21584</v>
      </c>
      <c r="B907" s="2">
        <v>38977</v>
      </c>
      <c r="C907" s="3">
        <v>3127</v>
      </c>
      <c r="D907" s="1">
        <v>49749</v>
      </c>
      <c r="E907" s="1">
        <v>1</v>
      </c>
      <c r="F907" s="1">
        <v>2</v>
      </c>
      <c r="G907" s="2"/>
    </row>
    <row r="908" spans="1:7">
      <c r="A908" s="1">
        <v>21584</v>
      </c>
      <c r="B908" s="2">
        <v>38977</v>
      </c>
      <c r="C908" s="3">
        <v>3127</v>
      </c>
      <c r="D908" s="1">
        <v>70413</v>
      </c>
      <c r="E908" s="1">
        <v>1</v>
      </c>
      <c r="F908" s="1">
        <v>0</v>
      </c>
      <c r="G908" s="2"/>
    </row>
    <row r="909" spans="1:7">
      <c r="A909" s="1">
        <v>21660</v>
      </c>
      <c r="B909" s="2">
        <v>38978</v>
      </c>
      <c r="C909" s="3">
        <v>1117</v>
      </c>
      <c r="D909" s="1">
        <v>39948</v>
      </c>
      <c r="E909" s="1">
        <v>1</v>
      </c>
      <c r="F909" s="1">
        <v>395</v>
      </c>
      <c r="G909" s="2"/>
    </row>
    <row r="910" spans="1:7">
      <c r="A910" s="1">
        <v>21741</v>
      </c>
      <c r="B910" s="2">
        <v>38978</v>
      </c>
      <c r="C910" s="3">
        <v>5437</v>
      </c>
      <c r="D910" s="1">
        <v>66569</v>
      </c>
      <c r="E910" s="1">
        <v>1</v>
      </c>
      <c r="F910" s="1">
        <v>400</v>
      </c>
      <c r="G910" s="2"/>
    </row>
    <row r="911" spans="1:7">
      <c r="A911" s="1">
        <v>21741</v>
      </c>
      <c r="B911" s="2">
        <v>38978</v>
      </c>
      <c r="C911" s="3">
        <v>5437</v>
      </c>
      <c r="D911" s="1">
        <v>63042</v>
      </c>
      <c r="E911" s="1">
        <v>1</v>
      </c>
      <c r="F911" s="1">
        <v>0</v>
      </c>
      <c r="G911" s="2"/>
    </row>
    <row r="912" spans="1:7">
      <c r="A912" s="1">
        <v>21741</v>
      </c>
      <c r="B912" s="2">
        <v>38978</v>
      </c>
      <c r="C912" s="3">
        <v>5437</v>
      </c>
      <c r="D912" s="1">
        <v>70413</v>
      </c>
      <c r="E912" s="1">
        <v>1</v>
      </c>
      <c r="F912" s="1">
        <v>0</v>
      </c>
      <c r="G912" s="2"/>
    </row>
    <row r="913" spans="1:7">
      <c r="A913" s="1">
        <v>21868</v>
      </c>
      <c r="B913" s="2">
        <v>38980</v>
      </c>
      <c r="C913" s="3">
        <v>3212</v>
      </c>
      <c r="D913" s="1">
        <v>37422</v>
      </c>
      <c r="E913" s="1">
        <v>1</v>
      </c>
      <c r="F913" s="1">
        <v>399</v>
      </c>
      <c r="G913" s="2"/>
    </row>
    <row r="914" spans="1:7">
      <c r="A914" s="1">
        <v>21987</v>
      </c>
      <c r="B914" s="2">
        <v>38981</v>
      </c>
      <c r="C914" s="3">
        <v>637</v>
      </c>
      <c r="D914" s="1">
        <v>41263</v>
      </c>
      <c r="E914" s="1">
        <v>1</v>
      </c>
      <c r="F914" s="1">
        <v>110</v>
      </c>
      <c r="G914" s="2"/>
    </row>
    <row r="915" spans="1:7">
      <c r="A915" s="1">
        <v>22176</v>
      </c>
      <c r="B915" s="2">
        <v>38983</v>
      </c>
      <c r="C915" s="3">
        <v>5455</v>
      </c>
      <c r="D915" s="1">
        <v>58160</v>
      </c>
      <c r="E915" s="1">
        <v>1</v>
      </c>
      <c r="F915" s="1">
        <v>400</v>
      </c>
      <c r="G915" s="2"/>
    </row>
    <row r="916" spans="1:7">
      <c r="A916" s="1">
        <v>22176</v>
      </c>
      <c r="B916" s="2">
        <v>38983</v>
      </c>
      <c r="C916" s="3">
        <v>5455</v>
      </c>
      <c r="D916" s="1">
        <v>63042</v>
      </c>
      <c r="E916" s="1">
        <v>1</v>
      </c>
      <c r="F916" s="1">
        <v>0</v>
      </c>
      <c r="G916" s="2"/>
    </row>
    <row r="917" spans="1:7">
      <c r="A917" s="1">
        <v>22253</v>
      </c>
      <c r="B917" s="2">
        <v>38984</v>
      </c>
      <c r="C917" s="3">
        <v>2956</v>
      </c>
      <c r="D917" s="1">
        <v>60408</v>
      </c>
      <c r="E917" s="1">
        <v>1</v>
      </c>
      <c r="F917" s="1">
        <v>1150</v>
      </c>
      <c r="G917" s="2"/>
    </row>
    <row r="918" spans="1:7">
      <c r="A918" s="1">
        <v>22263</v>
      </c>
      <c r="B918" s="2">
        <v>38984</v>
      </c>
      <c r="C918" s="3">
        <v>332</v>
      </c>
      <c r="D918" s="1">
        <v>2808</v>
      </c>
      <c r="E918" s="1">
        <v>2</v>
      </c>
      <c r="F918" s="1">
        <v>50</v>
      </c>
      <c r="G918" s="2"/>
    </row>
    <row r="919" spans="1:7">
      <c r="A919" s="1">
        <v>22263</v>
      </c>
      <c r="B919" s="2">
        <v>38984</v>
      </c>
      <c r="C919" s="3">
        <v>332</v>
      </c>
      <c r="D919" s="1">
        <v>2809</v>
      </c>
      <c r="E919" s="1">
        <v>2</v>
      </c>
      <c r="F919" s="1">
        <v>50</v>
      </c>
      <c r="G919" s="2"/>
    </row>
    <row r="920" spans="1:7">
      <c r="A920" s="1">
        <v>22283</v>
      </c>
      <c r="B920" s="2">
        <v>38984</v>
      </c>
      <c r="C920" s="3">
        <v>450</v>
      </c>
      <c r="D920" s="1">
        <v>69946</v>
      </c>
      <c r="E920" s="1">
        <v>1</v>
      </c>
      <c r="F920" s="1">
        <v>1199</v>
      </c>
      <c r="G920" s="2"/>
    </row>
    <row r="921" spans="1:7">
      <c r="A921" s="1">
        <v>22283</v>
      </c>
      <c r="B921" s="2">
        <v>38984</v>
      </c>
      <c r="C921" s="3">
        <v>450</v>
      </c>
      <c r="D921" s="1">
        <v>49748</v>
      </c>
      <c r="E921" s="1">
        <v>1</v>
      </c>
      <c r="F921" s="1">
        <v>3</v>
      </c>
      <c r="G921" s="2"/>
    </row>
    <row r="922" spans="1:7">
      <c r="A922" s="1">
        <v>22283</v>
      </c>
      <c r="B922" s="2">
        <v>38984</v>
      </c>
      <c r="C922" s="3">
        <v>450</v>
      </c>
      <c r="D922" s="1">
        <v>66683</v>
      </c>
      <c r="E922" s="1">
        <v>1</v>
      </c>
      <c r="F922" s="1">
        <v>299</v>
      </c>
      <c r="G922" s="2"/>
    </row>
    <row r="923" spans="1:7">
      <c r="A923" s="1">
        <v>22283</v>
      </c>
      <c r="B923" s="2">
        <v>38984</v>
      </c>
      <c r="C923" s="3">
        <v>450</v>
      </c>
      <c r="D923" s="1">
        <v>70058</v>
      </c>
      <c r="E923" s="1">
        <v>1</v>
      </c>
      <c r="F923" s="1">
        <v>99</v>
      </c>
      <c r="G923" s="2"/>
    </row>
    <row r="924" spans="1:7">
      <c r="A924" s="1">
        <v>22316</v>
      </c>
      <c r="B924" s="2">
        <v>38984</v>
      </c>
      <c r="C924" s="3">
        <v>5468</v>
      </c>
      <c r="D924" s="1">
        <v>66569</v>
      </c>
      <c r="E924" s="1">
        <v>1</v>
      </c>
      <c r="F924" s="1">
        <v>400</v>
      </c>
      <c r="G924" s="2"/>
    </row>
    <row r="925" spans="1:7">
      <c r="A925" s="1">
        <v>22316</v>
      </c>
      <c r="B925" s="2">
        <v>38984</v>
      </c>
      <c r="C925" s="3">
        <v>5468</v>
      </c>
      <c r="D925" s="1">
        <v>63042</v>
      </c>
      <c r="E925" s="1">
        <v>1</v>
      </c>
      <c r="F925" s="1">
        <v>0</v>
      </c>
      <c r="G925" s="2"/>
    </row>
    <row r="926" spans="1:7">
      <c r="A926" s="1">
        <v>22316</v>
      </c>
      <c r="B926" s="2">
        <v>38984</v>
      </c>
      <c r="C926" s="3">
        <v>5468</v>
      </c>
      <c r="D926" s="1">
        <v>74493</v>
      </c>
      <c r="E926" s="1">
        <v>1</v>
      </c>
      <c r="F926" s="1">
        <v>5999</v>
      </c>
      <c r="G926" s="2"/>
    </row>
    <row r="927" spans="1:7">
      <c r="A927" s="1">
        <v>22346</v>
      </c>
      <c r="B927" s="2">
        <v>38985</v>
      </c>
      <c r="C927" s="3">
        <v>1335</v>
      </c>
      <c r="D927" s="1">
        <v>70413</v>
      </c>
      <c r="E927" s="1">
        <v>1</v>
      </c>
      <c r="F927" s="1">
        <v>0</v>
      </c>
      <c r="G927" s="2"/>
    </row>
    <row r="928" spans="1:7">
      <c r="A928" s="1">
        <v>22420</v>
      </c>
      <c r="B928" s="2">
        <v>38985</v>
      </c>
      <c r="C928" s="3">
        <v>542</v>
      </c>
      <c r="D928" s="1">
        <v>65674</v>
      </c>
      <c r="E928" s="1">
        <v>1</v>
      </c>
      <c r="F928" s="1">
        <v>480</v>
      </c>
      <c r="G928" s="2"/>
    </row>
    <row r="929" spans="1:7">
      <c r="A929" s="1">
        <v>22420</v>
      </c>
      <c r="B929" s="2">
        <v>38985</v>
      </c>
      <c r="C929" s="3">
        <v>542</v>
      </c>
      <c r="D929" s="1">
        <v>65675</v>
      </c>
      <c r="E929" s="1">
        <v>1</v>
      </c>
      <c r="F929" s="1">
        <v>553</v>
      </c>
      <c r="G929" s="2"/>
    </row>
    <row r="930" spans="1:7">
      <c r="A930" s="1">
        <v>22445</v>
      </c>
      <c r="B930" s="2">
        <v>38986</v>
      </c>
      <c r="C930" s="3">
        <v>1286</v>
      </c>
      <c r="D930" s="1">
        <v>70413</v>
      </c>
      <c r="E930" s="1">
        <v>1</v>
      </c>
      <c r="F930" s="1">
        <v>0</v>
      </c>
      <c r="G930" s="2"/>
    </row>
    <row r="931" spans="1:7">
      <c r="A931" s="1">
        <v>22465</v>
      </c>
      <c r="B931" s="2">
        <v>38986</v>
      </c>
      <c r="C931" s="3">
        <v>1982</v>
      </c>
      <c r="D931" s="1">
        <v>73101</v>
      </c>
      <c r="E931" s="1">
        <v>1</v>
      </c>
      <c r="F931" s="1">
        <v>4990</v>
      </c>
      <c r="G931" s="2"/>
    </row>
    <row r="932" spans="1:7">
      <c r="A932" s="1">
        <v>22521</v>
      </c>
      <c r="B932" s="2">
        <v>38987</v>
      </c>
      <c r="C932" s="3">
        <v>1246</v>
      </c>
      <c r="D932" s="1">
        <v>2809</v>
      </c>
      <c r="E932" s="1">
        <v>2</v>
      </c>
      <c r="F932" s="1">
        <v>218</v>
      </c>
      <c r="G932" s="2"/>
    </row>
    <row r="933" spans="1:7">
      <c r="A933" s="1">
        <v>22591</v>
      </c>
      <c r="B933" s="2">
        <v>38987</v>
      </c>
      <c r="C933" s="3">
        <v>4687</v>
      </c>
      <c r="D933" s="1">
        <v>17475</v>
      </c>
      <c r="E933" s="1">
        <v>2</v>
      </c>
      <c r="F933" s="1">
        <v>2112</v>
      </c>
      <c r="G933" s="2"/>
    </row>
    <row r="934" spans="1:7">
      <c r="A934" s="1">
        <v>22591</v>
      </c>
      <c r="B934" s="2">
        <v>38987</v>
      </c>
      <c r="C934" s="3">
        <v>4687</v>
      </c>
      <c r="D934" s="1">
        <v>16960</v>
      </c>
      <c r="E934" s="1">
        <v>1</v>
      </c>
      <c r="F934" s="1">
        <v>951</v>
      </c>
      <c r="G934" s="2"/>
    </row>
    <row r="935" spans="1:7">
      <c r="A935" s="1">
        <v>22591</v>
      </c>
      <c r="B935" s="2">
        <v>38987</v>
      </c>
      <c r="C935" s="3">
        <v>4687</v>
      </c>
      <c r="D935" s="1">
        <v>67644</v>
      </c>
      <c r="E935" s="1">
        <v>1</v>
      </c>
      <c r="F935" s="1">
        <v>1650</v>
      </c>
      <c r="G935" s="2"/>
    </row>
    <row r="936" spans="1:7">
      <c r="A936" s="1">
        <v>22594</v>
      </c>
      <c r="B936" s="2">
        <v>38987</v>
      </c>
      <c r="C936" s="3">
        <v>4749</v>
      </c>
      <c r="D936" s="1">
        <v>65709</v>
      </c>
      <c r="E936" s="1">
        <v>1</v>
      </c>
      <c r="F936" s="1">
        <v>399</v>
      </c>
      <c r="G936" s="2"/>
    </row>
    <row r="937" spans="1:7">
      <c r="A937" s="1">
        <v>22694</v>
      </c>
      <c r="B937" s="2">
        <v>38988</v>
      </c>
      <c r="C937" s="3">
        <v>977</v>
      </c>
      <c r="D937" s="1">
        <v>71055</v>
      </c>
      <c r="E937" s="1">
        <v>1</v>
      </c>
      <c r="F937" s="1">
        <v>1449</v>
      </c>
      <c r="G937" s="2"/>
    </row>
    <row r="938" spans="1:7">
      <c r="A938" s="1">
        <v>22694</v>
      </c>
      <c r="B938" s="2">
        <v>38988</v>
      </c>
      <c r="C938" s="3">
        <v>977</v>
      </c>
      <c r="D938" s="1">
        <v>16672</v>
      </c>
      <c r="E938" s="1">
        <v>1</v>
      </c>
      <c r="F938" s="1">
        <v>70</v>
      </c>
      <c r="G938" s="2"/>
    </row>
    <row r="939" spans="1:7">
      <c r="A939" s="1">
        <v>22739</v>
      </c>
      <c r="B939" s="2">
        <v>38989</v>
      </c>
      <c r="C939" s="3">
        <v>3212</v>
      </c>
      <c r="D939" s="1">
        <v>68949</v>
      </c>
      <c r="E939" s="1">
        <v>1</v>
      </c>
      <c r="F939" s="1">
        <v>699</v>
      </c>
      <c r="G939" s="2"/>
    </row>
    <row r="940" spans="1:7">
      <c r="A940" s="1">
        <v>22739</v>
      </c>
      <c r="B940" s="2">
        <v>38989</v>
      </c>
      <c r="C940" s="3">
        <v>3212</v>
      </c>
      <c r="D940" s="1">
        <v>71786</v>
      </c>
      <c r="E940" s="1">
        <v>1</v>
      </c>
      <c r="F940" s="1">
        <v>699</v>
      </c>
      <c r="G940" s="2"/>
    </row>
    <row r="941" spans="1:7">
      <c r="A941" s="1">
        <v>22792</v>
      </c>
      <c r="B941" s="2">
        <v>38990</v>
      </c>
      <c r="C941" s="3">
        <v>1686</v>
      </c>
      <c r="D941" s="1">
        <v>71957</v>
      </c>
      <c r="E941" s="1">
        <v>1</v>
      </c>
      <c r="F941" s="1">
        <v>9902</v>
      </c>
      <c r="G941" s="2"/>
    </row>
    <row r="942" spans="1:7">
      <c r="A942" s="1">
        <v>22792</v>
      </c>
      <c r="B942" s="2">
        <v>38990</v>
      </c>
      <c r="C942" s="3">
        <v>1686</v>
      </c>
      <c r="D942" s="1">
        <v>71763</v>
      </c>
      <c r="E942" s="1">
        <v>1</v>
      </c>
      <c r="F942" s="1">
        <v>998</v>
      </c>
      <c r="G942" s="2"/>
    </row>
    <row r="943" spans="1:7">
      <c r="A943" s="1">
        <v>22925</v>
      </c>
      <c r="B943" s="2">
        <v>38991</v>
      </c>
      <c r="C943" s="3">
        <v>2942</v>
      </c>
      <c r="D943" s="1">
        <v>74103</v>
      </c>
      <c r="E943" s="1">
        <v>2</v>
      </c>
      <c r="F943" s="1">
        <v>776</v>
      </c>
      <c r="G943" s="2"/>
    </row>
    <row r="944" spans="1:7">
      <c r="A944" s="1">
        <v>22925</v>
      </c>
      <c r="B944" s="2">
        <v>38991</v>
      </c>
      <c r="C944" s="3">
        <v>2942</v>
      </c>
      <c r="D944" s="1">
        <v>49748</v>
      </c>
      <c r="E944" s="1">
        <v>1</v>
      </c>
      <c r="F944" s="1">
        <v>3</v>
      </c>
      <c r="G944" s="2"/>
    </row>
    <row r="945" spans="1:7">
      <c r="A945" s="1">
        <v>22925</v>
      </c>
      <c r="B945" s="2">
        <v>38991</v>
      </c>
      <c r="C945" s="3">
        <v>2942</v>
      </c>
      <c r="D945" s="1">
        <v>38715</v>
      </c>
      <c r="E945" s="1">
        <v>1</v>
      </c>
      <c r="F945" s="1">
        <v>140</v>
      </c>
      <c r="G945" s="2"/>
    </row>
    <row r="946" spans="1:7">
      <c r="A946" s="1">
        <v>22946</v>
      </c>
      <c r="B946" s="2">
        <v>38991</v>
      </c>
      <c r="C946" s="3">
        <v>4842</v>
      </c>
      <c r="D946" s="1">
        <v>70328</v>
      </c>
      <c r="E946" s="1">
        <v>1</v>
      </c>
      <c r="F946" s="1">
        <v>7600</v>
      </c>
      <c r="G946" s="2"/>
    </row>
    <row r="947" spans="1:7">
      <c r="A947" s="1">
        <v>22946</v>
      </c>
      <c r="B947" s="2">
        <v>38991</v>
      </c>
      <c r="C947" s="3">
        <v>4842</v>
      </c>
      <c r="D947" s="1">
        <v>58316</v>
      </c>
      <c r="E947" s="1">
        <v>1</v>
      </c>
      <c r="F947" s="1">
        <v>399</v>
      </c>
      <c r="G947" s="2"/>
    </row>
    <row r="948" spans="1:7">
      <c r="A948" s="1">
        <v>22970</v>
      </c>
      <c r="B948" s="2">
        <v>38991</v>
      </c>
      <c r="C948" s="3">
        <v>637</v>
      </c>
      <c r="D948" s="1">
        <v>71367</v>
      </c>
      <c r="E948" s="1">
        <v>1</v>
      </c>
      <c r="F948" s="1">
        <v>599</v>
      </c>
      <c r="G948" s="2"/>
    </row>
    <row r="949" spans="1:7">
      <c r="A949" s="1">
        <v>22976</v>
      </c>
      <c r="B949" s="2">
        <v>38991</v>
      </c>
      <c r="C949" s="3">
        <v>92</v>
      </c>
      <c r="D949" s="1">
        <v>64868</v>
      </c>
      <c r="E949" s="1">
        <v>1</v>
      </c>
      <c r="F949" s="1">
        <v>299</v>
      </c>
      <c r="G949" s="2"/>
    </row>
    <row r="950" spans="1:7">
      <c r="A950" s="1">
        <v>22976</v>
      </c>
      <c r="B950" s="2">
        <v>38991</v>
      </c>
      <c r="C950" s="3">
        <v>92</v>
      </c>
      <c r="D950" s="1">
        <v>70989</v>
      </c>
      <c r="E950" s="1">
        <v>1</v>
      </c>
      <c r="F950" s="1">
        <v>499</v>
      </c>
      <c r="G950" s="2"/>
    </row>
    <row r="951" spans="1:7">
      <c r="A951" s="1">
        <v>23063</v>
      </c>
      <c r="B951" s="2">
        <v>38992</v>
      </c>
      <c r="C951" s="3">
        <v>977</v>
      </c>
      <c r="D951" s="1">
        <v>16779</v>
      </c>
      <c r="E951" s="1">
        <v>1</v>
      </c>
      <c r="F951" s="1">
        <v>85</v>
      </c>
      <c r="G951" s="2"/>
    </row>
    <row r="952" spans="1:7">
      <c r="A952" s="1">
        <v>23063</v>
      </c>
      <c r="B952" s="2">
        <v>38992</v>
      </c>
      <c r="C952" s="3">
        <v>977</v>
      </c>
      <c r="D952" s="1">
        <v>71935</v>
      </c>
      <c r="E952" s="1">
        <v>1</v>
      </c>
      <c r="F952" s="1">
        <v>149</v>
      </c>
      <c r="G952" s="2"/>
    </row>
    <row r="953" spans="1:7">
      <c r="A953" s="1">
        <v>23099</v>
      </c>
      <c r="B953" s="2">
        <v>38993</v>
      </c>
      <c r="C953" s="3">
        <v>2747</v>
      </c>
      <c r="D953" s="1">
        <v>67340</v>
      </c>
      <c r="E953" s="1">
        <v>1</v>
      </c>
      <c r="F953" s="1">
        <v>199</v>
      </c>
      <c r="G953" s="2"/>
    </row>
    <row r="954" spans="1:7">
      <c r="A954" s="1">
        <v>23103</v>
      </c>
      <c r="B954" s="2">
        <v>38993</v>
      </c>
      <c r="C954" s="3">
        <v>284</v>
      </c>
      <c r="D954" s="1">
        <v>74947</v>
      </c>
      <c r="E954" s="1">
        <v>1</v>
      </c>
      <c r="F954" s="1">
        <v>1099</v>
      </c>
      <c r="G954" s="2"/>
    </row>
    <row r="955" spans="1:7">
      <c r="A955" s="1">
        <v>23175</v>
      </c>
      <c r="B955" s="2">
        <v>38994</v>
      </c>
      <c r="C955" s="3">
        <v>1726</v>
      </c>
      <c r="D955" s="1">
        <v>71952</v>
      </c>
      <c r="E955" s="1">
        <v>1</v>
      </c>
      <c r="F955" s="1">
        <v>399</v>
      </c>
      <c r="G955" s="2"/>
    </row>
    <row r="956" spans="1:7">
      <c r="A956" s="1">
        <v>23208</v>
      </c>
      <c r="B956" s="2">
        <v>38994</v>
      </c>
      <c r="C956" s="3">
        <v>4515</v>
      </c>
      <c r="D956" s="1">
        <v>73587</v>
      </c>
      <c r="E956" s="1">
        <v>1</v>
      </c>
      <c r="F956" s="1">
        <v>369</v>
      </c>
      <c r="G956" s="2"/>
    </row>
    <row r="957" spans="1:7">
      <c r="A957" s="1">
        <v>23308</v>
      </c>
      <c r="B957" s="2">
        <v>38995</v>
      </c>
      <c r="C957" s="3">
        <v>542</v>
      </c>
      <c r="D957" s="1">
        <v>72647</v>
      </c>
      <c r="E957" s="1">
        <v>1</v>
      </c>
      <c r="F957" s="1">
        <v>284</v>
      </c>
      <c r="G957" s="2"/>
    </row>
    <row r="958" spans="1:7">
      <c r="A958" s="1">
        <v>23308</v>
      </c>
      <c r="B958" s="2">
        <v>38995</v>
      </c>
      <c r="C958" s="3">
        <v>542</v>
      </c>
      <c r="D958" s="1">
        <v>65675</v>
      </c>
      <c r="E958" s="1">
        <v>1</v>
      </c>
      <c r="F958" s="1">
        <v>553</v>
      </c>
      <c r="G958" s="2"/>
    </row>
    <row r="959" spans="1:7">
      <c r="A959" s="1">
        <v>23308</v>
      </c>
      <c r="B959" s="2">
        <v>38995</v>
      </c>
      <c r="C959" s="3">
        <v>542</v>
      </c>
      <c r="D959" s="1">
        <v>65674</v>
      </c>
      <c r="E959" s="1">
        <v>1</v>
      </c>
      <c r="F959" s="1">
        <v>480</v>
      </c>
      <c r="G959" s="2"/>
    </row>
    <row r="960" spans="1:7">
      <c r="A960" s="1">
        <v>23353</v>
      </c>
      <c r="B960" s="2">
        <v>38996</v>
      </c>
      <c r="C960" s="3">
        <v>2956</v>
      </c>
      <c r="D960" s="1">
        <v>71560</v>
      </c>
      <c r="E960" s="1">
        <v>2</v>
      </c>
      <c r="F960" s="1">
        <v>3980</v>
      </c>
      <c r="G960" s="2"/>
    </row>
    <row r="961" spans="1:7">
      <c r="A961" s="1">
        <v>23353</v>
      </c>
      <c r="B961" s="2">
        <v>38996</v>
      </c>
      <c r="C961" s="3">
        <v>2956</v>
      </c>
      <c r="D961" s="1">
        <v>71560</v>
      </c>
      <c r="E961" s="1">
        <v>1</v>
      </c>
      <c r="F961" s="1">
        <v>1990</v>
      </c>
      <c r="G961" s="2"/>
    </row>
    <row r="962" spans="1:7">
      <c r="A962" s="1">
        <v>23382</v>
      </c>
      <c r="B962" s="2">
        <v>38996</v>
      </c>
      <c r="C962" s="3">
        <v>539</v>
      </c>
      <c r="D962" s="1">
        <v>26465</v>
      </c>
      <c r="E962" s="1">
        <v>1</v>
      </c>
      <c r="F962" s="1">
        <v>300</v>
      </c>
      <c r="G962" s="2"/>
    </row>
    <row r="963" spans="1:7">
      <c r="A963" s="1">
        <v>23392</v>
      </c>
      <c r="B963" s="2">
        <v>38996</v>
      </c>
      <c r="C963" s="3">
        <v>5521</v>
      </c>
      <c r="D963" s="1">
        <v>69265</v>
      </c>
      <c r="E963" s="1">
        <v>1</v>
      </c>
      <c r="F963" s="1">
        <v>400</v>
      </c>
      <c r="G963" s="2"/>
    </row>
    <row r="964" spans="1:7">
      <c r="A964" s="1">
        <v>23392</v>
      </c>
      <c r="B964" s="2">
        <v>38996</v>
      </c>
      <c r="C964" s="3">
        <v>5521</v>
      </c>
      <c r="D964" s="1">
        <v>63042</v>
      </c>
      <c r="E964" s="1">
        <v>1</v>
      </c>
      <c r="F964" s="1">
        <v>0</v>
      </c>
      <c r="G964" s="2"/>
    </row>
    <row r="965" spans="1:7">
      <c r="A965" s="1">
        <v>23432</v>
      </c>
      <c r="B965" s="2">
        <v>38997</v>
      </c>
      <c r="C965" s="3">
        <v>2307</v>
      </c>
      <c r="D965" s="1">
        <v>73251</v>
      </c>
      <c r="E965" s="1">
        <v>1</v>
      </c>
      <c r="F965" s="1">
        <v>199</v>
      </c>
      <c r="G965" s="2"/>
    </row>
    <row r="966" spans="1:7">
      <c r="A966" s="1">
        <v>23442</v>
      </c>
      <c r="B966" s="2">
        <v>38997</v>
      </c>
      <c r="C966" s="3">
        <v>284</v>
      </c>
      <c r="D966" s="1">
        <v>50984</v>
      </c>
      <c r="E966" s="1">
        <v>1</v>
      </c>
      <c r="F966" s="1">
        <v>349</v>
      </c>
      <c r="G966" s="2"/>
    </row>
    <row r="967" spans="1:7">
      <c r="A967" s="1">
        <v>23479</v>
      </c>
      <c r="B967" s="2">
        <v>38997</v>
      </c>
      <c r="C967" s="3">
        <v>539</v>
      </c>
      <c r="D967" s="1">
        <v>54280</v>
      </c>
      <c r="E967" s="1">
        <v>1</v>
      </c>
      <c r="F967" s="1">
        <v>55</v>
      </c>
      <c r="G967" s="2"/>
    </row>
    <row r="968" spans="1:7">
      <c r="A968" s="1">
        <v>23481</v>
      </c>
      <c r="B968" s="2">
        <v>38997</v>
      </c>
      <c r="C968" s="3">
        <v>542</v>
      </c>
      <c r="D968" s="1">
        <v>65674</v>
      </c>
      <c r="E968" s="1">
        <v>1</v>
      </c>
      <c r="F968" s="1">
        <v>480</v>
      </c>
      <c r="G968" s="2"/>
    </row>
    <row r="969" spans="1:7">
      <c r="A969" s="1">
        <v>23505</v>
      </c>
      <c r="B969" s="2">
        <v>38998</v>
      </c>
      <c r="C969" s="3">
        <v>1121</v>
      </c>
      <c r="D969" s="1">
        <v>74106</v>
      </c>
      <c r="E969" s="1">
        <v>1</v>
      </c>
      <c r="F969" s="1">
        <v>29</v>
      </c>
      <c r="G969" s="2"/>
    </row>
    <row r="970" spans="1:7">
      <c r="A970" s="1">
        <v>23505</v>
      </c>
      <c r="B970" s="2">
        <v>38998</v>
      </c>
      <c r="C970" s="3">
        <v>1121</v>
      </c>
      <c r="D970" s="1">
        <v>74007</v>
      </c>
      <c r="E970" s="1">
        <v>1</v>
      </c>
      <c r="F970" s="1">
        <v>49</v>
      </c>
      <c r="G970" s="2"/>
    </row>
    <row r="971" spans="1:7">
      <c r="A971" s="1">
        <v>23518</v>
      </c>
      <c r="B971" s="2">
        <v>38998</v>
      </c>
      <c r="C971" s="3">
        <v>1335</v>
      </c>
      <c r="D971" s="1">
        <v>74000</v>
      </c>
      <c r="E971" s="1">
        <v>1</v>
      </c>
      <c r="F971" s="1">
        <v>39</v>
      </c>
      <c r="G971" s="2"/>
    </row>
    <row r="972" spans="1:7">
      <c r="A972" s="1">
        <v>23518</v>
      </c>
      <c r="B972" s="2">
        <v>38998</v>
      </c>
      <c r="C972" s="3">
        <v>1335</v>
      </c>
      <c r="D972" s="1">
        <v>74106</v>
      </c>
      <c r="E972" s="1">
        <v>1</v>
      </c>
      <c r="F972" s="1">
        <v>29</v>
      </c>
      <c r="G972" s="2"/>
    </row>
    <row r="973" spans="1:7">
      <c r="A973" s="1">
        <v>23518</v>
      </c>
      <c r="B973" s="2">
        <v>38998</v>
      </c>
      <c r="C973" s="3">
        <v>1335</v>
      </c>
      <c r="D973" s="1">
        <v>74007</v>
      </c>
      <c r="E973" s="1">
        <v>1</v>
      </c>
      <c r="F973" s="1">
        <v>49</v>
      </c>
      <c r="G973" s="2"/>
    </row>
    <row r="974" spans="1:7">
      <c r="A974" s="1">
        <v>23524</v>
      </c>
      <c r="B974" s="2">
        <v>38998</v>
      </c>
      <c r="C974" s="3">
        <v>1464</v>
      </c>
      <c r="D974" s="1">
        <v>2867</v>
      </c>
      <c r="E974" s="1">
        <v>1</v>
      </c>
      <c r="F974" s="1">
        <v>99</v>
      </c>
      <c r="G974" s="2"/>
    </row>
    <row r="975" spans="1:7">
      <c r="A975" s="1">
        <v>23524</v>
      </c>
      <c r="B975" s="2">
        <v>38998</v>
      </c>
      <c r="C975" s="3">
        <v>1464</v>
      </c>
      <c r="D975" s="1">
        <v>74008</v>
      </c>
      <c r="E975" s="1">
        <v>1</v>
      </c>
      <c r="F975" s="1">
        <v>49</v>
      </c>
      <c r="G975" s="2"/>
    </row>
    <row r="976" spans="1:7">
      <c r="A976" s="1">
        <v>23535</v>
      </c>
      <c r="B976" s="2">
        <v>38998</v>
      </c>
      <c r="C976" s="3">
        <v>1686</v>
      </c>
      <c r="D976" s="1">
        <v>74000</v>
      </c>
      <c r="E976" s="1">
        <v>1</v>
      </c>
      <c r="F976" s="1">
        <v>39</v>
      </c>
      <c r="G976" s="2"/>
    </row>
    <row r="977" spans="1:7">
      <c r="A977" s="1">
        <v>23535</v>
      </c>
      <c r="B977" s="2">
        <v>38998</v>
      </c>
      <c r="C977" s="3">
        <v>1686</v>
      </c>
      <c r="D977" s="1">
        <v>74007</v>
      </c>
      <c r="E977" s="1">
        <v>1</v>
      </c>
      <c r="F977" s="1">
        <v>49</v>
      </c>
      <c r="G977" s="2"/>
    </row>
    <row r="978" spans="1:7">
      <c r="A978" s="1">
        <v>23535</v>
      </c>
      <c r="B978" s="2">
        <v>38998</v>
      </c>
      <c r="C978" s="3">
        <v>1686</v>
      </c>
      <c r="D978" s="1">
        <v>55436</v>
      </c>
      <c r="E978" s="1">
        <v>1</v>
      </c>
      <c r="F978" s="1">
        <v>9</v>
      </c>
      <c r="G978" s="2"/>
    </row>
    <row r="979" spans="1:7">
      <c r="A979" s="1">
        <v>23572</v>
      </c>
      <c r="B979" s="2">
        <v>38998</v>
      </c>
      <c r="C979" s="3">
        <v>2713</v>
      </c>
      <c r="D979" s="1">
        <v>74000</v>
      </c>
      <c r="E979" s="1">
        <v>1</v>
      </c>
      <c r="F979" s="1">
        <v>39</v>
      </c>
      <c r="G979" s="2"/>
    </row>
    <row r="980" spans="1:7">
      <c r="A980" s="1">
        <v>23572</v>
      </c>
      <c r="B980" s="2">
        <v>38998</v>
      </c>
      <c r="C980" s="3">
        <v>2713</v>
      </c>
      <c r="D980" s="1">
        <v>74106</v>
      </c>
      <c r="E980" s="1">
        <v>1</v>
      </c>
      <c r="F980" s="1">
        <v>29</v>
      </c>
      <c r="G980" s="2"/>
    </row>
    <row r="981" spans="1:7">
      <c r="A981" s="1">
        <v>23572</v>
      </c>
      <c r="B981" s="2">
        <v>38998</v>
      </c>
      <c r="C981" s="3">
        <v>2713</v>
      </c>
      <c r="D981" s="1">
        <v>74008</v>
      </c>
      <c r="E981" s="1">
        <v>1</v>
      </c>
      <c r="F981" s="1">
        <v>49</v>
      </c>
      <c r="G981" s="2"/>
    </row>
    <row r="982" spans="1:7">
      <c r="A982" s="1">
        <v>23578</v>
      </c>
      <c r="B982" s="2">
        <v>38998</v>
      </c>
      <c r="C982" s="3">
        <v>284</v>
      </c>
      <c r="D982" s="1">
        <v>74106</v>
      </c>
      <c r="E982" s="1">
        <v>1</v>
      </c>
      <c r="F982" s="1">
        <v>29</v>
      </c>
      <c r="G982" s="2"/>
    </row>
    <row r="983" spans="1:7">
      <c r="A983" s="1">
        <v>23578</v>
      </c>
      <c r="B983" s="2">
        <v>38998</v>
      </c>
      <c r="C983" s="3">
        <v>284</v>
      </c>
      <c r="D983" s="1">
        <v>74007</v>
      </c>
      <c r="E983" s="1">
        <v>1</v>
      </c>
      <c r="F983" s="1">
        <v>49</v>
      </c>
      <c r="G983" s="2"/>
    </row>
    <row r="984" spans="1:7">
      <c r="A984" s="1">
        <v>23589</v>
      </c>
      <c r="B984" s="2">
        <v>38998</v>
      </c>
      <c r="C984" s="3">
        <v>3233</v>
      </c>
      <c r="D984" s="1">
        <v>57550</v>
      </c>
      <c r="E984" s="1">
        <v>1</v>
      </c>
      <c r="F984" s="1">
        <v>49</v>
      </c>
      <c r="G984" s="2"/>
    </row>
    <row r="985" spans="1:7">
      <c r="A985" s="1">
        <v>23589</v>
      </c>
      <c r="B985" s="2">
        <v>38998</v>
      </c>
      <c r="C985" s="3">
        <v>3233</v>
      </c>
      <c r="D985" s="1">
        <v>59920</v>
      </c>
      <c r="E985" s="1">
        <v>1</v>
      </c>
      <c r="F985" s="1">
        <v>79</v>
      </c>
      <c r="G985" s="2"/>
    </row>
    <row r="986" spans="1:7">
      <c r="A986" s="1">
        <v>23589</v>
      </c>
      <c r="B986" s="2">
        <v>38998</v>
      </c>
      <c r="C986" s="3">
        <v>3233</v>
      </c>
      <c r="D986" s="1">
        <v>59920</v>
      </c>
      <c r="E986" s="1">
        <v>1</v>
      </c>
      <c r="F986" s="1">
        <v>79</v>
      </c>
      <c r="G986" s="2"/>
    </row>
    <row r="987" spans="1:7">
      <c r="A987" s="1">
        <v>23589</v>
      </c>
      <c r="B987" s="2">
        <v>38998</v>
      </c>
      <c r="C987" s="3">
        <v>3233</v>
      </c>
      <c r="D987" s="1">
        <v>59920</v>
      </c>
      <c r="E987" s="1">
        <v>1</v>
      </c>
      <c r="F987" s="1">
        <v>79</v>
      </c>
      <c r="G987" s="2"/>
    </row>
    <row r="988" spans="1:7">
      <c r="A988" s="1">
        <v>23589</v>
      </c>
      <c r="B988" s="2">
        <v>38998</v>
      </c>
      <c r="C988" s="3">
        <v>3233</v>
      </c>
      <c r="D988" s="1">
        <v>59920</v>
      </c>
      <c r="E988" s="1">
        <v>1</v>
      </c>
      <c r="F988" s="1">
        <v>79</v>
      </c>
      <c r="G988" s="2"/>
    </row>
    <row r="989" spans="1:7">
      <c r="A989" s="1">
        <v>23589</v>
      </c>
      <c r="B989" s="2">
        <v>38998</v>
      </c>
      <c r="C989" s="3">
        <v>3233</v>
      </c>
      <c r="D989" s="1">
        <v>59920</v>
      </c>
      <c r="E989" s="1">
        <v>1</v>
      </c>
      <c r="F989" s="1">
        <v>79</v>
      </c>
      <c r="G989" s="2"/>
    </row>
    <row r="990" spans="1:7">
      <c r="A990" s="1">
        <v>23589</v>
      </c>
      <c r="B990" s="2">
        <v>38998</v>
      </c>
      <c r="C990" s="3">
        <v>3233</v>
      </c>
      <c r="D990" s="1">
        <v>55436</v>
      </c>
      <c r="E990" s="1">
        <v>1</v>
      </c>
      <c r="F990" s="1">
        <v>9</v>
      </c>
      <c r="G990" s="2"/>
    </row>
    <row r="991" spans="1:7">
      <c r="A991" s="1">
        <v>23736</v>
      </c>
      <c r="B991" s="2">
        <v>38999</v>
      </c>
      <c r="C991" s="3">
        <v>284</v>
      </c>
      <c r="D991" s="1">
        <v>67515</v>
      </c>
      <c r="E991" s="1">
        <v>1</v>
      </c>
      <c r="F991" s="1">
        <v>29</v>
      </c>
      <c r="G991" s="2"/>
    </row>
    <row r="992" spans="1:7">
      <c r="A992" s="1">
        <v>23759</v>
      </c>
      <c r="B992" s="2">
        <v>38999</v>
      </c>
      <c r="C992" s="3">
        <v>3855</v>
      </c>
      <c r="D992" s="1">
        <v>56266</v>
      </c>
      <c r="E992" s="1">
        <v>1</v>
      </c>
      <c r="F992" s="1">
        <v>349</v>
      </c>
      <c r="G992" s="2"/>
    </row>
    <row r="993" spans="1:7">
      <c r="A993" s="1">
        <v>23760</v>
      </c>
      <c r="B993" s="2">
        <v>38999</v>
      </c>
      <c r="C993" s="3">
        <v>3868</v>
      </c>
      <c r="D993" s="1">
        <v>69265</v>
      </c>
      <c r="E993" s="1">
        <v>1</v>
      </c>
      <c r="F993" s="1">
        <v>400</v>
      </c>
      <c r="G993" s="2"/>
    </row>
    <row r="994" spans="1:7">
      <c r="A994" s="1">
        <v>23760</v>
      </c>
      <c r="B994" s="2">
        <v>38999</v>
      </c>
      <c r="C994" s="3">
        <v>3868</v>
      </c>
      <c r="D994" s="1">
        <v>63042</v>
      </c>
      <c r="E994" s="1">
        <v>1</v>
      </c>
      <c r="F994" s="1">
        <v>0</v>
      </c>
      <c r="G994" s="2"/>
    </row>
    <row r="995" spans="1:7">
      <c r="A995" s="1">
        <v>23943</v>
      </c>
      <c r="B995" s="2">
        <v>39001</v>
      </c>
      <c r="C995" s="3">
        <v>2224</v>
      </c>
      <c r="D995" s="1">
        <v>70986</v>
      </c>
      <c r="E995" s="1">
        <v>1</v>
      </c>
      <c r="F995" s="1">
        <v>998</v>
      </c>
      <c r="G995" s="2"/>
    </row>
    <row r="996" spans="1:7">
      <c r="A996" s="1">
        <v>24024</v>
      </c>
      <c r="B996" s="2">
        <v>39002</v>
      </c>
      <c r="C996" s="3">
        <v>2307</v>
      </c>
      <c r="D996" s="1">
        <v>72219</v>
      </c>
      <c r="E996" s="1">
        <v>1</v>
      </c>
      <c r="F996" s="1">
        <v>5999</v>
      </c>
      <c r="G996" s="2"/>
    </row>
    <row r="997" spans="1:7">
      <c r="A997" s="1">
        <v>24029</v>
      </c>
      <c r="B997" s="2">
        <v>39002</v>
      </c>
      <c r="C997" s="3">
        <v>2704</v>
      </c>
      <c r="D997" s="1">
        <v>72270</v>
      </c>
      <c r="E997" s="1">
        <v>1</v>
      </c>
      <c r="F997" s="1">
        <v>39</v>
      </c>
      <c r="G997" s="2"/>
    </row>
    <row r="998" spans="1:7">
      <c r="A998" s="1">
        <v>24035</v>
      </c>
      <c r="B998" s="2">
        <v>39002</v>
      </c>
      <c r="C998" s="3">
        <v>3212</v>
      </c>
      <c r="D998" s="1">
        <v>58931</v>
      </c>
      <c r="E998" s="1">
        <v>1</v>
      </c>
      <c r="F998" s="1">
        <v>510</v>
      </c>
      <c r="G998" s="2"/>
    </row>
    <row r="999" spans="1:7">
      <c r="A999" s="1">
        <v>24059</v>
      </c>
      <c r="B999" s="2">
        <v>39002</v>
      </c>
      <c r="C999" s="3">
        <v>539</v>
      </c>
      <c r="D999" s="1">
        <v>52133</v>
      </c>
      <c r="E999" s="1">
        <v>1</v>
      </c>
      <c r="F999" s="1">
        <v>429</v>
      </c>
      <c r="G999" s="2"/>
    </row>
    <row r="1000" spans="1:7">
      <c r="A1000" s="1">
        <v>24078</v>
      </c>
      <c r="B1000" s="2">
        <v>39003</v>
      </c>
      <c r="C1000" s="3">
        <v>1121</v>
      </c>
      <c r="D1000" s="1">
        <v>64704</v>
      </c>
      <c r="E1000" s="1">
        <v>1</v>
      </c>
      <c r="F1000" s="1">
        <v>49</v>
      </c>
      <c r="G1000" s="2"/>
    </row>
    <row r="1001" spans="1:7">
      <c r="A1001" s="1">
        <v>24092</v>
      </c>
      <c r="B1001" s="2">
        <v>39003</v>
      </c>
      <c r="C1001" s="3">
        <v>1500</v>
      </c>
      <c r="D1001" s="1">
        <v>72750</v>
      </c>
      <c r="E1001" s="1">
        <v>1</v>
      </c>
      <c r="F1001" s="1">
        <v>479</v>
      </c>
      <c r="G1001" s="2"/>
    </row>
    <row r="1002" spans="1:7">
      <c r="A1002" s="1">
        <v>24102</v>
      </c>
      <c r="B1002" s="2">
        <v>39003</v>
      </c>
      <c r="C1002" s="3">
        <v>1686</v>
      </c>
      <c r="D1002" s="1">
        <v>52604</v>
      </c>
      <c r="E1002" s="1">
        <v>1</v>
      </c>
      <c r="F1002" s="1">
        <v>999</v>
      </c>
      <c r="G1002" s="2"/>
    </row>
    <row r="1003" spans="1:7">
      <c r="A1003" s="1">
        <v>24102</v>
      </c>
      <c r="B1003" s="2">
        <v>39003</v>
      </c>
      <c r="C1003" s="3">
        <v>1686</v>
      </c>
      <c r="D1003" s="1">
        <v>70413</v>
      </c>
      <c r="E1003" s="1">
        <v>1</v>
      </c>
      <c r="F1003" s="1">
        <v>0</v>
      </c>
      <c r="G1003" s="2"/>
    </row>
    <row r="1004" spans="1:7">
      <c r="A1004" s="1">
        <v>24102</v>
      </c>
      <c r="B1004" s="2">
        <v>39003</v>
      </c>
      <c r="C1004" s="3">
        <v>1686</v>
      </c>
      <c r="D1004" s="1">
        <v>70413</v>
      </c>
      <c r="E1004" s="1">
        <v>1</v>
      </c>
      <c r="F1004" s="1">
        <v>0</v>
      </c>
      <c r="G1004" s="2"/>
    </row>
    <row r="1005" spans="1:7">
      <c r="A1005" s="1">
        <v>24123</v>
      </c>
      <c r="B1005" s="2">
        <v>39003</v>
      </c>
      <c r="C1005" s="3">
        <v>2989</v>
      </c>
      <c r="D1005" s="1">
        <v>57243</v>
      </c>
      <c r="E1005" s="1">
        <v>1</v>
      </c>
      <c r="F1005" s="1">
        <v>199</v>
      </c>
      <c r="G1005" s="2"/>
    </row>
    <row r="1006" spans="1:7">
      <c r="A1006" s="1">
        <v>24129</v>
      </c>
      <c r="B1006" s="2">
        <v>39003</v>
      </c>
      <c r="C1006" s="3">
        <v>332</v>
      </c>
      <c r="D1006" s="1">
        <v>75092</v>
      </c>
      <c r="E1006" s="1">
        <v>1</v>
      </c>
      <c r="F1006" s="1">
        <v>37500</v>
      </c>
      <c r="G1006" s="2"/>
    </row>
    <row r="1007" spans="1:7">
      <c r="A1007" s="1">
        <v>24139</v>
      </c>
      <c r="B1007" s="2">
        <v>39003</v>
      </c>
      <c r="C1007" s="3">
        <v>4687</v>
      </c>
      <c r="D1007" s="1">
        <v>72094</v>
      </c>
      <c r="E1007" s="1">
        <v>1</v>
      </c>
      <c r="F1007" s="1">
        <v>499</v>
      </c>
      <c r="G1007" s="2"/>
    </row>
    <row r="1008" spans="1:7">
      <c r="A1008" s="1">
        <v>24153</v>
      </c>
      <c r="B1008" s="2">
        <v>39003</v>
      </c>
      <c r="C1008" s="3">
        <v>637</v>
      </c>
      <c r="D1008" s="1">
        <v>70413</v>
      </c>
      <c r="E1008" s="1">
        <v>1</v>
      </c>
      <c r="F1008" s="1">
        <v>0</v>
      </c>
      <c r="G1008" s="2"/>
    </row>
    <row r="1009" spans="1:7">
      <c r="A1009" s="1">
        <v>24193</v>
      </c>
      <c r="B1009" s="2">
        <v>39004</v>
      </c>
      <c r="C1009" s="3">
        <v>1686</v>
      </c>
      <c r="D1009" s="1">
        <v>70792</v>
      </c>
      <c r="E1009" s="1">
        <v>1</v>
      </c>
      <c r="F1009" s="1">
        <v>7490</v>
      </c>
      <c r="G1009" s="2"/>
    </row>
    <row r="1010" spans="1:7">
      <c r="A1010" s="1">
        <v>24260</v>
      </c>
      <c r="B1010" s="2">
        <v>39004</v>
      </c>
      <c r="C1010" s="3">
        <v>5521</v>
      </c>
      <c r="D1010" s="1">
        <v>26465</v>
      </c>
      <c r="E1010" s="1">
        <v>1</v>
      </c>
      <c r="F1010" s="1">
        <v>400</v>
      </c>
      <c r="G1010" s="2"/>
    </row>
    <row r="1011" spans="1:7">
      <c r="A1011" s="1">
        <v>24260</v>
      </c>
      <c r="B1011" s="2">
        <v>39004</v>
      </c>
      <c r="C1011" s="3">
        <v>5521</v>
      </c>
      <c r="D1011" s="1">
        <v>2837</v>
      </c>
      <c r="E1011" s="1">
        <v>1</v>
      </c>
      <c r="F1011" s="1">
        <v>19</v>
      </c>
      <c r="G1011" s="2"/>
    </row>
    <row r="1012" spans="1:7">
      <c r="A1012" s="1">
        <v>24260</v>
      </c>
      <c r="B1012" s="2">
        <v>39004</v>
      </c>
      <c r="C1012" s="3">
        <v>5521</v>
      </c>
      <c r="D1012" s="1">
        <v>2837</v>
      </c>
      <c r="E1012" s="1">
        <v>1</v>
      </c>
      <c r="F1012" s="1">
        <v>19</v>
      </c>
      <c r="G1012" s="2"/>
    </row>
    <row r="1013" spans="1:7">
      <c r="A1013" s="1">
        <v>24260</v>
      </c>
      <c r="B1013" s="2">
        <v>39004</v>
      </c>
      <c r="C1013" s="3">
        <v>5521</v>
      </c>
      <c r="D1013" s="1">
        <v>2837</v>
      </c>
      <c r="E1013" s="1">
        <v>1</v>
      </c>
      <c r="F1013" s="1">
        <v>19</v>
      </c>
      <c r="G1013" s="2"/>
    </row>
    <row r="1014" spans="1:7">
      <c r="A1014" s="1">
        <v>24260</v>
      </c>
      <c r="B1014" s="2">
        <v>39004</v>
      </c>
      <c r="C1014" s="3">
        <v>5521</v>
      </c>
      <c r="D1014" s="1">
        <v>2837</v>
      </c>
      <c r="E1014" s="1">
        <v>1</v>
      </c>
      <c r="F1014" s="1">
        <v>19</v>
      </c>
      <c r="G1014" s="2"/>
    </row>
    <row r="1015" spans="1:7">
      <c r="A1015" s="1">
        <v>24260</v>
      </c>
      <c r="B1015" s="2">
        <v>39004</v>
      </c>
      <c r="C1015" s="3">
        <v>5521</v>
      </c>
      <c r="D1015" s="1">
        <v>2837</v>
      </c>
      <c r="E1015" s="1">
        <v>1</v>
      </c>
      <c r="F1015" s="1">
        <v>19</v>
      </c>
      <c r="G1015" s="2"/>
    </row>
    <row r="1016" spans="1:7">
      <c r="A1016" s="1">
        <v>24269</v>
      </c>
      <c r="B1016" s="2">
        <v>39004</v>
      </c>
      <c r="C1016" s="3">
        <v>805</v>
      </c>
      <c r="D1016" s="1">
        <v>51157</v>
      </c>
      <c r="E1016" s="1">
        <v>1</v>
      </c>
      <c r="F1016" s="1">
        <v>545</v>
      </c>
      <c r="G1016" s="2"/>
    </row>
    <row r="1017" spans="1:7">
      <c r="A1017" s="1">
        <v>24269</v>
      </c>
      <c r="B1017" s="2">
        <v>39004</v>
      </c>
      <c r="C1017" s="3">
        <v>805</v>
      </c>
      <c r="D1017" s="1">
        <v>51159</v>
      </c>
      <c r="E1017" s="1">
        <v>1</v>
      </c>
      <c r="F1017" s="1">
        <v>330</v>
      </c>
      <c r="G1017" s="2"/>
    </row>
    <row r="1018" spans="1:7">
      <c r="A1018" s="1">
        <v>24335</v>
      </c>
      <c r="B1018" s="2">
        <v>39005</v>
      </c>
      <c r="C1018" s="3">
        <v>332</v>
      </c>
      <c r="D1018" s="1">
        <v>70413</v>
      </c>
      <c r="E1018" s="1">
        <v>1</v>
      </c>
      <c r="F1018" s="1">
        <v>0</v>
      </c>
      <c r="G1018" s="2"/>
    </row>
    <row r="1019" spans="1:7">
      <c r="A1019" s="1">
        <v>24351</v>
      </c>
      <c r="B1019" s="2">
        <v>39005</v>
      </c>
      <c r="C1019" s="3">
        <v>4126</v>
      </c>
      <c r="D1019" s="1">
        <v>66406</v>
      </c>
      <c r="E1019" s="1">
        <v>1</v>
      </c>
      <c r="F1019" s="1">
        <v>1380</v>
      </c>
      <c r="G1019" s="2"/>
    </row>
    <row r="1020" spans="1:7">
      <c r="A1020" s="1">
        <v>24421</v>
      </c>
      <c r="B1020" s="2">
        <v>39006</v>
      </c>
      <c r="C1020" s="3">
        <v>1677</v>
      </c>
      <c r="D1020" s="1">
        <v>72290</v>
      </c>
      <c r="E1020" s="1">
        <v>1</v>
      </c>
      <c r="F1020" s="1">
        <v>288</v>
      </c>
      <c r="G1020" s="2"/>
    </row>
    <row r="1021" spans="1:7">
      <c r="A1021" s="1">
        <v>24432</v>
      </c>
      <c r="B1021" s="2">
        <v>39006</v>
      </c>
      <c r="C1021" s="3">
        <v>2194</v>
      </c>
      <c r="D1021" s="1">
        <v>73250</v>
      </c>
      <c r="E1021" s="1">
        <v>1</v>
      </c>
      <c r="F1021" s="1">
        <v>119</v>
      </c>
      <c r="G1021" s="2"/>
    </row>
    <row r="1022" spans="1:7">
      <c r="A1022" s="1">
        <v>24432</v>
      </c>
      <c r="B1022" s="2">
        <v>39006</v>
      </c>
      <c r="C1022" s="3">
        <v>2194</v>
      </c>
      <c r="D1022" s="1">
        <v>75257</v>
      </c>
      <c r="E1022" s="1">
        <v>1</v>
      </c>
      <c r="F1022" s="1">
        <v>129</v>
      </c>
      <c r="G1022" s="2"/>
    </row>
    <row r="1023" spans="1:7">
      <c r="A1023" s="1">
        <v>24473</v>
      </c>
      <c r="B1023" s="2">
        <v>39006</v>
      </c>
      <c r="C1023" s="3">
        <v>5577</v>
      </c>
      <c r="D1023" s="1">
        <v>69266</v>
      </c>
      <c r="E1023" s="1">
        <v>1</v>
      </c>
      <c r="F1023" s="1">
        <v>400</v>
      </c>
      <c r="G1023" s="2"/>
    </row>
    <row r="1024" spans="1:7">
      <c r="A1024" s="1">
        <v>24473</v>
      </c>
      <c r="B1024" s="2">
        <v>39006</v>
      </c>
      <c r="C1024" s="3">
        <v>5577</v>
      </c>
      <c r="D1024" s="1">
        <v>63042</v>
      </c>
      <c r="E1024" s="1">
        <v>1</v>
      </c>
      <c r="F1024" s="1">
        <v>0</v>
      </c>
      <c r="G1024" s="2"/>
    </row>
    <row r="1025" spans="1:7">
      <c r="A1025" s="1">
        <v>24486</v>
      </c>
      <c r="B1025" s="2">
        <v>39007</v>
      </c>
      <c r="C1025" s="3">
        <v>1118</v>
      </c>
      <c r="D1025" s="1">
        <v>70097</v>
      </c>
      <c r="E1025" s="1">
        <v>1</v>
      </c>
      <c r="F1025" s="1">
        <v>129</v>
      </c>
      <c r="G1025" s="2"/>
    </row>
    <row r="1026" spans="1:7">
      <c r="A1026" s="1">
        <v>24535</v>
      </c>
      <c r="B1026" s="2">
        <v>39007</v>
      </c>
      <c r="C1026" s="3">
        <v>4780</v>
      </c>
      <c r="D1026" s="1">
        <v>72219</v>
      </c>
      <c r="E1026" s="1">
        <v>1</v>
      </c>
      <c r="F1026" s="1">
        <v>5998</v>
      </c>
      <c r="G1026" s="2"/>
    </row>
    <row r="1027" spans="1:7">
      <c r="A1027" s="1">
        <v>24602</v>
      </c>
      <c r="B1027" s="2">
        <v>39008</v>
      </c>
      <c r="C1027" s="3">
        <v>3212</v>
      </c>
      <c r="D1027" s="1">
        <v>16694</v>
      </c>
      <c r="E1027" s="1">
        <v>1</v>
      </c>
      <c r="F1027" s="1">
        <v>220</v>
      </c>
      <c r="G1027" s="2"/>
    </row>
    <row r="1028" spans="1:7">
      <c r="A1028" s="1">
        <v>24672</v>
      </c>
      <c r="B1028" s="2">
        <v>39009</v>
      </c>
      <c r="C1028" s="3">
        <v>332</v>
      </c>
      <c r="D1028" s="1">
        <v>73428</v>
      </c>
      <c r="E1028" s="1">
        <v>1</v>
      </c>
      <c r="F1028" s="1">
        <v>399</v>
      </c>
      <c r="G1028" s="2"/>
    </row>
    <row r="1029" spans="1:7">
      <c r="A1029" s="1">
        <v>24710</v>
      </c>
      <c r="B1029" s="2">
        <v>39010</v>
      </c>
      <c r="C1029" s="3">
        <v>1276</v>
      </c>
      <c r="D1029" s="1">
        <v>62123</v>
      </c>
      <c r="E1029" s="1">
        <v>1</v>
      </c>
      <c r="F1029" s="1">
        <v>289</v>
      </c>
      <c r="G1029" s="2"/>
    </row>
    <row r="1030" spans="1:7">
      <c r="A1030" s="1">
        <v>24710</v>
      </c>
      <c r="B1030" s="2">
        <v>39010</v>
      </c>
      <c r="C1030" s="3">
        <v>1276</v>
      </c>
      <c r="D1030" s="1">
        <v>70971</v>
      </c>
      <c r="E1030" s="1">
        <v>1</v>
      </c>
      <c r="F1030" s="1">
        <v>359</v>
      </c>
      <c r="G1030" s="2"/>
    </row>
    <row r="1031" spans="1:7">
      <c r="A1031" s="1">
        <v>24730</v>
      </c>
      <c r="B1031" s="2">
        <v>39010</v>
      </c>
      <c r="C1031" s="3">
        <v>2030</v>
      </c>
      <c r="D1031" s="1">
        <v>69998</v>
      </c>
      <c r="E1031" s="1">
        <v>1</v>
      </c>
      <c r="F1031" s="1">
        <v>189</v>
      </c>
      <c r="G1031" s="2"/>
    </row>
    <row r="1032" spans="1:7">
      <c r="A1032" s="1">
        <v>24736</v>
      </c>
      <c r="B1032" s="2">
        <v>39010</v>
      </c>
      <c r="C1032" s="3">
        <v>2549</v>
      </c>
      <c r="D1032" s="1">
        <v>74998</v>
      </c>
      <c r="E1032" s="1">
        <v>1</v>
      </c>
      <c r="F1032" s="1">
        <v>168</v>
      </c>
      <c r="G1032" s="2"/>
    </row>
    <row r="1033" spans="1:7">
      <c r="A1033" s="1">
        <v>24736</v>
      </c>
      <c r="B1033" s="2">
        <v>39010</v>
      </c>
      <c r="C1033" s="3">
        <v>2549</v>
      </c>
      <c r="D1033" s="1">
        <v>70413</v>
      </c>
      <c r="E1033" s="1">
        <v>1</v>
      </c>
      <c r="F1033" s="1">
        <v>0</v>
      </c>
      <c r="G1033" s="2"/>
    </row>
    <row r="1034" spans="1:7">
      <c r="A1034" s="1">
        <v>24781</v>
      </c>
      <c r="B1034" s="2">
        <v>39010</v>
      </c>
      <c r="C1034" s="3">
        <v>539</v>
      </c>
      <c r="D1034" s="1">
        <v>74657</v>
      </c>
      <c r="E1034" s="1">
        <v>1</v>
      </c>
      <c r="F1034" s="1">
        <v>349</v>
      </c>
      <c r="G1034" s="2"/>
    </row>
    <row r="1035" spans="1:7">
      <c r="A1035" s="1">
        <v>24781</v>
      </c>
      <c r="B1035" s="2">
        <v>39010</v>
      </c>
      <c r="C1035" s="3">
        <v>539</v>
      </c>
      <c r="D1035" s="1">
        <v>43945</v>
      </c>
      <c r="E1035" s="1">
        <v>1</v>
      </c>
      <c r="F1035" s="1">
        <v>495</v>
      </c>
      <c r="G1035" s="2"/>
    </row>
    <row r="1036" spans="1:7">
      <c r="A1036" s="1">
        <v>24781</v>
      </c>
      <c r="B1036" s="2">
        <v>39010</v>
      </c>
      <c r="C1036" s="3">
        <v>539</v>
      </c>
      <c r="D1036" s="1">
        <v>43943</v>
      </c>
      <c r="E1036" s="1">
        <v>1</v>
      </c>
      <c r="F1036" s="1">
        <v>495</v>
      </c>
      <c r="G1036" s="2"/>
    </row>
    <row r="1037" spans="1:7">
      <c r="A1037" s="1">
        <v>24781</v>
      </c>
      <c r="B1037" s="2">
        <v>39010</v>
      </c>
      <c r="C1037" s="3">
        <v>539</v>
      </c>
      <c r="D1037" s="1">
        <v>43944</v>
      </c>
      <c r="E1037" s="1">
        <v>1</v>
      </c>
      <c r="F1037" s="1">
        <v>495</v>
      </c>
      <c r="G1037" s="2"/>
    </row>
    <row r="1038" spans="1:7">
      <c r="A1038" s="1">
        <v>24804</v>
      </c>
      <c r="B1038" s="2">
        <v>39011</v>
      </c>
      <c r="C1038" s="3">
        <v>1121</v>
      </c>
      <c r="D1038" s="1">
        <v>60144</v>
      </c>
      <c r="E1038" s="1">
        <v>1</v>
      </c>
      <c r="F1038" s="1">
        <v>9</v>
      </c>
      <c r="G1038" s="2"/>
    </row>
    <row r="1039" spans="1:7">
      <c r="A1039" s="1">
        <v>24824</v>
      </c>
      <c r="B1039" s="2">
        <v>39011</v>
      </c>
      <c r="C1039" s="3">
        <v>1672</v>
      </c>
      <c r="D1039" s="1">
        <v>40069</v>
      </c>
      <c r="E1039" s="1">
        <v>1</v>
      </c>
      <c r="F1039" s="1">
        <v>134</v>
      </c>
      <c r="G1039" s="2"/>
    </row>
    <row r="1040" spans="1:7">
      <c r="A1040" s="1">
        <v>24824</v>
      </c>
      <c r="B1040" s="2">
        <v>39011</v>
      </c>
      <c r="C1040" s="3">
        <v>1672</v>
      </c>
      <c r="D1040" s="1">
        <v>65549</v>
      </c>
      <c r="E1040" s="1">
        <v>1</v>
      </c>
      <c r="F1040" s="1">
        <v>4999</v>
      </c>
      <c r="G1040" s="2"/>
    </row>
    <row r="1041" spans="1:7">
      <c r="A1041" s="1">
        <v>24899</v>
      </c>
      <c r="B1041" s="2">
        <v>39011</v>
      </c>
      <c r="C1041" s="3">
        <v>5521</v>
      </c>
      <c r="D1041" s="1">
        <v>60144</v>
      </c>
      <c r="E1041" s="1">
        <v>1</v>
      </c>
      <c r="F1041" s="1">
        <v>9</v>
      </c>
      <c r="G1041" s="2"/>
    </row>
    <row r="1042" spans="1:7">
      <c r="A1042" s="1">
        <v>24899</v>
      </c>
      <c r="B1042" s="2">
        <v>39011</v>
      </c>
      <c r="C1042" s="3">
        <v>5521</v>
      </c>
      <c r="D1042" s="1">
        <v>60144</v>
      </c>
      <c r="E1042" s="1">
        <v>1</v>
      </c>
      <c r="F1042" s="1">
        <v>9</v>
      </c>
      <c r="G1042" s="2"/>
    </row>
    <row r="1043" spans="1:7">
      <c r="A1043" s="1">
        <v>24915</v>
      </c>
      <c r="B1043" s="2">
        <v>39012</v>
      </c>
      <c r="C1043" s="3">
        <v>1096</v>
      </c>
      <c r="D1043" s="1">
        <v>74731</v>
      </c>
      <c r="E1043" s="1">
        <v>1</v>
      </c>
      <c r="F1043" s="1">
        <v>129</v>
      </c>
      <c r="G1043" s="2"/>
    </row>
    <row r="1044" spans="1:7">
      <c r="A1044" s="1">
        <v>24915</v>
      </c>
      <c r="B1044" s="2">
        <v>39012</v>
      </c>
      <c r="C1044" s="3">
        <v>1096</v>
      </c>
      <c r="D1044" s="1">
        <v>64791</v>
      </c>
      <c r="E1044" s="1">
        <v>1</v>
      </c>
      <c r="F1044" s="1">
        <v>319</v>
      </c>
      <c r="G1044" s="2"/>
    </row>
    <row r="1045" spans="1:7">
      <c r="A1045" s="1">
        <v>24993</v>
      </c>
      <c r="B1045" s="2">
        <v>39012</v>
      </c>
      <c r="C1045" s="3">
        <v>5096</v>
      </c>
      <c r="D1045" s="1">
        <v>70413</v>
      </c>
      <c r="E1045" s="1">
        <v>1</v>
      </c>
      <c r="F1045" s="1">
        <v>0</v>
      </c>
      <c r="G1045" s="2"/>
    </row>
    <row r="1046" spans="1:7">
      <c r="A1046" s="1">
        <v>25028</v>
      </c>
      <c r="B1046" s="2">
        <v>39013</v>
      </c>
      <c r="C1046" s="3">
        <v>1464</v>
      </c>
      <c r="D1046" s="1">
        <v>69342</v>
      </c>
      <c r="E1046" s="1">
        <v>1</v>
      </c>
      <c r="F1046" s="1">
        <v>199</v>
      </c>
      <c r="G1046" s="2"/>
    </row>
    <row r="1047" spans="1:7">
      <c r="A1047" s="1">
        <v>25072</v>
      </c>
      <c r="B1047" s="2">
        <v>39013</v>
      </c>
      <c r="C1047" s="3">
        <v>3610</v>
      </c>
      <c r="D1047" s="1">
        <v>55203</v>
      </c>
      <c r="E1047" s="1">
        <v>1</v>
      </c>
      <c r="F1047" s="1">
        <v>170</v>
      </c>
      <c r="G1047" s="2"/>
    </row>
    <row r="1048" spans="1:7">
      <c r="A1048" s="1">
        <v>25120</v>
      </c>
      <c r="B1048" s="2">
        <v>39014</v>
      </c>
      <c r="C1048" s="3">
        <v>1686</v>
      </c>
      <c r="D1048" s="1">
        <v>56394</v>
      </c>
      <c r="E1048" s="1">
        <v>1</v>
      </c>
      <c r="F1048" s="1">
        <v>325</v>
      </c>
      <c r="G1048" s="2"/>
    </row>
    <row r="1049" spans="1:7">
      <c r="A1049" s="1">
        <v>25135</v>
      </c>
      <c r="B1049" s="2">
        <v>39014</v>
      </c>
      <c r="C1049" s="3">
        <v>2549</v>
      </c>
      <c r="D1049" s="1">
        <v>70413</v>
      </c>
      <c r="E1049" s="1">
        <v>1</v>
      </c>
      <c r="F1049" s="1">
        <v>0</v>
      </c>
      <c r="G1049" s="2"/>
    </row>
    <row r="1050" spans="1:7">
      <c r="A1050" s="1">
        <v>25201</v>
      </c>
      <c r="B1050" s="2">
        <v>39015</v>
      </c>
      <c r="C1050" s="3">
        <v>1246</v>
      </c>
      <c r="D1050" s="1">
        <v>56059</v>
      </c>
      <c r="E1050" s="1">
        <v>1</v>
      </c>
      <c r="F1050" s="1">
        <v>161</v>
      </c>
      <c r="G1050" s="2"/>
    </row>
    <row r="1051" spans="1:7">
      <c r="A1051" s="1">
        <v>25281</v>
      </c>
      <c r="B1051" s="2">
        <v>39016</v>
      </c>
      <c r="C1051" s="3">
        <v>1464</v>
      </c>
      <c r="D1051" s="1">
        <v>74856</v>
      </c>
      <c r="E1051" s="1">
        <v>1</v>
      </c>
      <c r="F1051" s="1">
        <v>681</v>
      </c>
      <c r="G1051" s="2"/>
    </row>
    <row r="1052" spans="1:7">
      <c r="A1052" s="1">
        <v>25281</v>
      </c>
      <c r="B1052" s="2">
        <v>39016</v>
      </c>
      <c r="C1052" s="3">
        <v>1464</v>
      </c>
      <c r="D1052" s="1">
        <v>74856</v>
      </c>
      <c r="E1052" s="1">
        <v>1</v>
      </c>
      <c r="F1052" s="1">
        <v>681</v>
      </c>
      <c r="G1052" s="2"/>
    </row>
    <row r="1053" spans="1:7">
      <c r="A1053" s="1">
        <v>25301</v>
      </c>
      <c r="B1053" s="2">
        <v>39016</v>
      </c>
      <c r="C1053" s="3">
        <v>2747</v>
      </c>
      <c r="D1053" s="1">
        <v>73984</v>
      </c>
      <c r="E1053" s="1">
        <v>4</v>
      </c>
      <c r="F1053" s="1">
        <v>520</v>
      </c>
      <c r="G1053" s="2"/>
    </row>
    <row r="1054" spans="1:7">
      <c r="A1054" s="1">
        <v>25314</v>
      </c>
      <c r="B1054" s="2">
        <v>39016</v>
      </c>
      <c r="C1054" s="3">
        <v>3438</v>
      </c>
      <c r="D1054" s="1">
        <v>70413</v>
      </c>
      <c r="E1054" s="1">
        <v>1</v>
      </c>
      <c r="F1054" s="1">
        <v>0</v>
      </c>
      <c r="G1054" s="2"/>
    </row>
    <row r="1055" spans="1:7">
      <c r="A1055" s="1">
        <v>25356</v>
      </c>
      <c r="B1055" s="2">
        <v>39017</v>
      </c>
      <c r="C1055" s="3">
        <v>1464</v>
      </c>
      <c r="D1055" s="1">
        <v>40233</v>
      </c>
      <c r="E1055" s="1">
        <v>1</v>
      </c>
      <c r="F1055" s="1">
        <v>634</v>
      </c>
      <c r="G1055" s="2"/>
    </row>
    <row r="1056" spans="1:7">
      <c r="A1056" s="1">
        <v>25443</v>
      </c>
      <c r="B1056" s="2">
        <v>39018</v>
      </c>
      <c r="C1056" s="3">
        <v>1464</v>
      </c>
      <c r="D1056" s="1">
        <v>59731</v>
      </c>
      <c r="E1056" s="1">
        <v>1</v>
      </c>
      <c r="F1056" s="1">
        <v>99</v>
      </c>
      <c r="G1056" s="2"/>
    </row>
    <row r="1057" spans="1:7">
      <c r="A1057" s="1">
        <v>25465</v>
      </c>
      <c r="B1057" s="2">
        <v>39018</v>
      </c>
      <c r="C1057" s="3">
        <v>1982</v>
      </c>
      <c r="D1057" s="1">
        <v>26466</v>
      </c>
      <c r="E1057" s="1">
        <v>1</v>
      </c>
      <c r="F1057" s="1">
        <v>300</v>
      </c>
      <c r="G1057" s="2"/>
    </row>
    <row r="1058" spans="1:7">
      <c r="A1058" s="1">
        <v>25584</v>
      </c>
      <c r="B1058" s="2">
        <v>39019</v>
      </c>
      <c r="C1058" s="3">
        <v>2501</v>
      </c>
      <c r="D1058" s="1">
        <v>73311</v>
      </c>
      <c r="E1058" s="1">
        <v>1</v>
      </c>
      <c r="F1058" s="1">
        <v>399</v>
      </c>
      <c r="G1058" s="2"/>
    </row>
    <row r="1059" spans="1:7">
      <c r="A1059" s="1">
        <v>25592</v>
      </c>
      <c r="B1059" s="2">
        <v>39019</v>
      </c>
      <c r="C1059" s="3">
        <v>2942</v>
      </c>
      <c r="D1059" s="1">
        <v>66816</v>
      </c>
      <c r="E1059" s="1">
        <v>1</v>
      </c>
      <c r="F1059" s="1">
        <v>2490</v>
      </c>
      <c r="G1059" s="2"/>
    </row>
    <row r="1060" spans="1:7">
      <c r="A1060" s="1">
        <v>25592</v>
      </c>
      <c r="B1060" s="2">
        <v>39019</v>
      </c>
      <c r="C1060" s="3">
        <v>2942</v>
      </c>
      <c r="D1060" s="1">
        <v>70413</v>
      </c>
      <c r="E1060" s="1">
        <v>1</v>
      </c>
      <c r="F1060" s="1">
        <v>0</v>
      </c>
      <c r="G1060" s="2"/>
    </row>
    <row r="1061" spans="1:7">
      <c r="A1061" s="1">
        <v>25592</v>
      </c>
      <c r="B1061" s="2">
        <v>39019</v>
      </c>
      <c r="C1061" s="3">
        <v>2942</v>
      </c>
      <c r="D1061" s="1">
        <v>70413</v>
      </c>
      <c r="E1061" s="1">
        <v>1</v>
      </c>
      <c r="F1061" s="1">
        <v>0</v>
      </c>
      <c r="G1061" s="2"/>
    </row>
    <row r="1062" spans="1:7">
      <c r="A1062" s="1">
        <v>25716</v>
      </c>
      <c r="B1062" s="2">
        <v>39020</v>
      </c>
      <c r="C1062" s="3">
        <v>977</v>
      </c>
      <c r="D1062" s="1">
        <v>59731</v>
      </c>
      <c r="E1062" s="1">
        <v>1</v>
      </c>
      <c r="F1062" s="1">
        <v>99</v>
      </c>
      <c r="G1062" s="2"/>
    </row>
    <row r="1063" spans="1:7">
      <c r="A1063" s="1">
        <v>25868</v>
      </c>
      <c r="B1063" s="2">
        <v>39022</v>
      </c>
      <c r="C1063" s="3">
        <v>542</v>
      </c>
      <c r="D1063" s="1">
        <v>73966</v>
      </c>
      <c r="E1063" s="1">
        <v>1</v>
      </c>
      <c r="F1063" s="1">
        <v>480</v>
      </c>
      <c r="G1063" s="2"/>
    </row>
    <row r="1064" spans="1:7">
      <c r="A1064" s="1">
        <v>25868</v>
      </c>
      <c r="B1064" s="2">
        <v>39022</v>
      </c>
      <c r="C1064" s="3">
        <v>542</v>
      </c>
      <c r="D1064" s="1">
        <v>73967</v>
      </c>
      <c r="E1064" s="1">
        <v>1</v>
      </c>
      <c r="F1064" s="1">
        <v>553</v>
      </c>
      <c r="G1064" s="2"/>
    </row>
    <row r="1065" spans="1:7">
      <c r="A1065" s="1">
        <v>25887</v>
      </c>
      <c r="B1065" s="2">
        <v>39023</v>
      </c>
      <c r="C1065" s="3">
        <v>1246</v>
      </c>
      <c r="D1065" s="1">
        <v>75339</v>
      </c>
      <c r="E1065" s="1">
        <v>1</v>
      </c>
      <c r="F1065" s="1">
        <v>4688</v>
      </c>
      <c r="G1065" s="2"/>
    </row>
    <row r="1066" spans="1:7">
      <c r="A1066" s="1">
        <v>25912</v>
      </c>
      <c r="B1066" s="2">
        <v>39023</v>
      </c>
      <c r="C1066" s="3">
        <v>2549</v>
      </c>
      <c r="D1066" s="1">
        <v>64329</v>
      </c>
      <c r="E1066" s="1">
        <v>1</v>
      </c>
      <c r="F1066" s="1">
        <v>115</v>
      </c>
      <c r="G1066" s="2"/>
    </row>
    <row r="1067" spans="1:7">
      <c r="A1067" s="1">
        <v>25945</v>
      </c>
      <c r="B1067" s="2">
        <v>39023</v>
      </c>
      <c r="C1067" s="3">
        <v>4967</v>
      </c>
      <c r="D1067" s="1">
        <v>40233</v>
      </c>
      <c r="E1067" s="1">
        <v>1</v>
      </c>
      <c r="F1067" s="1">
        <v>634</v>
      </c>
      <c r="G1067" s="2"/>
    </row>
    <row r="1068" spans="1:7">
      <c r="A1068" s="1">
        <v>25945</v>
      </c>
      <c r="B1068" s="2">
        <v>39023</v>
      </c>
      <c r="C1068" s="3">
        <v>4967</v>
      </c>
      <c r="D1068" s="1">
        <v>74856</v>
      </c>
      <c r="E1068" s="1">
        <v>1</v>
      </c>
      <c r="F1068" s="1">
        <v>681</v>
      </c>
      <c r="G1068" s="2"/>
    </row>
    <row r="1069" spans="1:7">
      <c r="A1069" s="1">
        <v>25958</v>
      </c>
      <c r="B1069" s="2">
        <v>39023</v>
      </c>
      <c r="C1069" s="3">
        <v>977</v>
      </c>
      <c r="D1069" s="1">
        <v>71629</v>
      </c>
      <c r="E1069" s="1">
        <v>1</v>
      </c>
      <c r="F1069" s="1">
        <v>499</v>
      </c>
      <c r="G1069" s="2"/>
    </row>
    <row r="1070" spans="1:7">
      <c r="A1070" s="1">
        <v>25958</v>
      </c>
      <c r="B1070" s="2">
        <v>39023</v>
      </c>
      <c r="C1070" s="3">
        <v>977</v>
      </c>
      <c r="D1070" s="1">
        <v>65674</v>
      </c>
      <c r="E1070" s="1">
        <v>1</v>
      </c>
      <c r="F1070" s="1">
        <v>480</v>
      </c>
      <c r="G1070" s="2"/>
    </row>
    <row r="1071" spans="1:7">
      <c r="A1071" s="1">
        <v>26035</v>
      </c>
      <c r="B1071" s="2">
        <v>39024</v>
      </c>
      <c r="C1071" s="3">
        <v>637</v>
      </c>
      <c r="D1071" s="1">
        <v>65250</v>
      </c>
      <c r="E1071" s="1">
        <v>1</v>
      </c>
      <c r="F1071" s="1">
        <v>399</v>
      </c>
      <c r="G1071" s="2"/>
    </row>
    <row r="1072" spans="1:7">
      <c r="A1072" s="1">
        <v>26077</v>
      </c>
      <c r="B1072" s="2">
        <v>39025</v>
      </c>
      <c r="C1072" s="3">
        <v>2122</v>
      </c>
      <c r="D1072" s="1">
        <v>67368</v>
      </c>
      <c r="E1072" s="1">
        <v>2</v>
      </c>
      <c r="F1072" s="1">
        <v>660</v>
      </c>
      <c r="G1072" s="2"/>
    </row>
    <row r="1073" spans="1:7">
      <c r="A1073" s="1">
        <v>26159</v>
      </c>
      <c r="B1073" s="2">
        <v>39026</v>
      </c>
      <c r="C1073" s="3">
        <v>139</v>
      </c>
      <c r="D1073" s="1">
        <v>70988</v>
      </c>
      <c r="E1073" s="1">
        <v>1</v>
      </c>
      <c r="F1073" s="1">
        <v>499</v>
      </c>
      <c r="G1073" s="2"/>
    </row>
    <row r="1074" spans="1:7">
      <c r="A1074" s="1">
        <v>26243</v>
      </c>
      <c r="B1074" s="2">
        <v>39026</v>
      </c>
      <c r="C1074" s="3">
        <v>742</v>
      </c>
      <c r="D1074" s="1">
        <v>74725</v>
      </c>
      <c r="E1074" s="1">
        <v>1</v>
      </c>
      <c r="F1074" s="1">
        <v>49</v>
      </c>
      <c r="G1074" s="2"/>
    </row>
    <row r="1075" spans="1:7">
      <c r="A1075" s="1">
        <v>26243</v>
      </c>
      <c r="B1075" s="2">
        <v>39026</v>
      </c>
      <c r="C1075" s="3">
        <v>742</v>
      </c>
      <c r="D1075" s="1">
        <v>62940</v>
      </c>
      <c r="E1075" s="1">
        <v>1</v>
      </c>
      <c r="F1075" s="1">
        <v>249</v>
      </c>
      <c r="G1075" s="2"/>
    </row>
    <row r="1076" spans="1:7">
      <c r="A1076" s="1">
        <v>26277</v>
      </c>
      <c r="B1076" s="2">
        <v>39027</v>
      </c>
      <c r="C1076" s="3">
        <v>2122</v>
      </c>
      <c r="D1076" s="1">
        <v>75862</v>
      </c>
      <c r="E1076" s="1">
        <v>1</v>
      </c>
      <c r="F1076" s="1">
        <v>169</v>
      </c>
      <c r="G1076" s="2"/>
    </row>
    <row r="1077" spans="1:7">
      <c r="A1077" s="1">
        <v>26362</v>
      </c>
      <c r="B1077" s="2">
        <v>39028</v>
      </c>
      <c r="C1077" s="3">
        <v>2393</v>
      </c>
      <c r="D1077" s="1">
        <v>71786</v>
      </c>
      <c r="E1077" s="1">
        <v>1</v>
      </c>
      <c r="F1077" s="1">
        <v>599</v>
      </c>
      <c r="G1077" s="2"/>
    </row>
    <row r="1078" spans="1:7">
      <c r="A1078" s="1">
        <v>26410</v>
      </c>
      <c r="B1078" s="2">
        <v>39029</v>
      </c>
      <c r="C1078" s="3">
        <v>1117</v>
      </c>
      <c r="D1078" s="1">
        <v>39948</v>
      </c>
      <c r="E1078" s="1">
        <v>1</v>
      </c>
      <c r="F1078" s="1">
        <v>395</v>
      </c>
      <c r="G1078" s="2"/>
    </row>
    <row r="1079" spans="1:7">
      <c r="A1079" s="1">
        <v>26431</v>
      </c>
      <c r="B1079" s="2">
        <v>39029</v>
      </c>
      <c r="C1079" s="3">
        <v>198</v>
      </c>
      <c r="D1079" s="1">
        <v>66593</v>
      </c>
      <c r="E1079" s="1">
        <v>1</v>
      </c>
      <c r="F1079" s="1">
        <v>359</v>
      </c>
      <c r="G1079" s="2"/>
    </row>
    <row r="1080" spans="1:7">
      <c r="A1080" s="1">
        <v>26551</v>
      </c>
      <c r="B1080" s="2">
        <v>39030</v>
      </c>
      <c r="C1080" s="3">
        <v>539</v>
      </c>
      <c r="D1080" s="1">
        <v>72462</v>
      </c>
      <c r="E1080" s="1">
        <v>1</v>
      </c>
      <c r="F1080" s="1">
        <v>699</v>
      </c>
      <c r="G1080" s="2"/>
    </row>
    <row r="1081" spans="1:7">
      <c r="A1081" s="1">
        <v>26587</v>
      </c>
      <c r="B1081" s="2">
        <v>39031</v>
      </c>
      <c r="C1081" s="3">
        <v>284</v>
      </c>
      <c r="D1081" s="1">
        <v>65082</v>
      </c>
      <c r="E1081" s="1">
        <v>1</v>
      </c>
      <c r="F1081" s="1">
        <v>399</v>
      </c>
      <c r="G1081" s="2"/>
    </row>
    <row r="1082" spans="1:7">
      <c r="A1082" s="1">
        <v>26615</v>
      </c>
      <c r="B1082" s="2">
        <v>39031</v>
      </c>
      <c r="C1082" s="3">
        <v>450</v>
      </c>
      <c r="D1082" s="1">
        <v>71055</v>
      </c>
      <c r="E1082" s="1">
        <v>1</v>
      </c>
      <c r="F1082" s="1">
        <v>1449</v>
      </c>
      <c r="G1082" s="2"/>
    </row>
    <row r="1083" spans="1:7">
      <c r="A1083" s="1">
        <v>26615</v>
      </c>
      <c r="B1083" s="2">
        <v>39031</v>
      </c>
      <c r="C1083" s="3">
        <v>450</v>
      </c>
      <c r="D1083" s="1">
        <v>49748</v>
      </c>
      <c r="E1083" s="1">
        <v>1</v>
      </c>
      <c r="F1083" s="1">
        <v>3</v>
      </c>
      <c r="G1083" s="2"/>
    </row>
    <row r="1084" spans="1:7">
      <c r="A1084" s="1">
        <v>26615</v>
      </c>
      <c r="B1084" s="2">
        <v>39031</v>
      </c>
      <c r="C1084" s="3">
        <v>450</v>
      </c>
      <c r="D1084" s="1">
        <v>75569</v>
      </c>
      <c r="E1084" s="1">
        <v>1</v>
      </c>
      <c r="F1084" s="1">
        <v>699</v>
      </c>
      <c r="G1084" s="2"/>
    </row>
    <row r="1085" spans="1:7">
      <c r="A1085" s="1">
        <v>26627</v>
      </c>
      <c r="B1085" s="2">
        <v>39031</v>
      </c>
      <c r="C1085" s="3">
        <v>542</v>
      </c>
      <c r="D1085" s="1">
        <v>73966</v>
      </c>
      <c r="E1085" s="1">
        <v>1</v>
      </c>
      <c r="F1085" s="1">
        <v>480</v>
      </c>
      <c r="G1085" s="2"/>
    </row>
    <row r="1086" spans="1:7">
      <c r="A1086" s="1">
        <v>26660</v>
      </c>
      <c r="B1086" s="2">
        <v>39032</v>
      </c>
      <c r="C1086" s="3">
        <v>1686</v>
      </c>
      <c r="D1086" s="1">
        <v>73529</v>
      </c>
      <c r="E1086" s="1">
        <v>1</v>
      </c>
      <c r="F1086" s="1">
        <v>3860</v>
      </c>
      <c r="G1086" s="2"/>
    </row>
    <row r="1087" spans="1:7">
      <c r="A1087" s="1">
        <v>26874</v>
      </c>
      <c r="B1087" s="2">
        <v>39034</v>
      </c>
      <c r="C1087" s="3">
        <v>4687</v>
      </c>
      <c r="D1087" s="1">
        <v>73485</v>
      </c>
      <c r="E1087" s="1">
        <v>1</v>
      </c>
      <c r="F1087" s="1">
        <v>6590</v>
      </c>
      <c r="G1087" s="2"/>
    </row>
    <row r="1088" spans="1:7">
      <c r="A1088" s="1">
        <v>26882</v>
      </c>
      <c r="B1088" s="2">
        <v>39034</v>
      </c>
      <c r="C1088" s="3">
        <v>539</v>
      </c>
      <c r="D1088" s="1">
        <v>72320</v>
      </c>
      <c r="E1088" s="1">
        <v>1</v>
      </c>
      <c r="F1088" s="1">
        <v>24998</v>
      </c>
      <c r="G1088" s="2"/>
    </row>
    <row r="1089" spans="1:7">
      <c r="A1089" s="1">
        <v>26922</v>
      </c>
      <c r="B1089" s="2">
        <v>39035</v>
      </c>
      <c r="C1089" s="3">
        <v>284</v>
      </c>
      <c r="D1089" s="1">
        <v>55222</v>
      </c>
      <c r="E1089" s="1">
        <v>1</v>
      </c>
      <c r="F1089" s="1">
        <v>280</v>
      </c>
      <c r="G1089" s="2"/>
    </row>
    <row r="1090" spans="1:7">
      <c r="A1090" s="1">
        <v>27089</v>
      </c>
      <c r="B1090" s="2">
        <v>39037</v>
      </c>
      <c r="C1090" s="3">
        <v>542</v>
      </c>
      <c r="D1090" s="1">
        <v>73966</v>
      </c>
      <c r="E1090" s="1">
        <v>1</v>
      </c>
      <c r="F1090" s="1">
        <v>480</v>
      </c>
      <c r="G1090" s="2"/>
    </row>
    <row r="1091" spans="1:7">
      <c r="A1091" s="1">
        <v>27089</v>
      </c>
      <c r="B1091" s="2">
        <v>39037</v>
      </c>
      <c r="C1091" s="3">
        <v>542</v>
      </c>
      <c r="D1091" s="1">
        <v>73967</v>
      </c>
      <c r="E1091" s="1">
        <v>1</v>
      </c>
      <c r="F1091" s="1">
        <v>553</v>
      </c>
      <c r="G1091" s="2"/>
    </row>
    <row r="1092" spans="1:7">
      <c r="A1092" s="1">
        <v>27095</v>
      </c>
      <c r="B1092" s="2">
        <v>39037</v>
      </c>
      <c r="C1092" s="3">
        <v>637</v>
      </c>
      <c r="D1092" s="1">
        <v>66089</v>
      </c>
      <c r="E1092" s="1">
        <v>1</v>
      </c>
      <c r="F1092" s="1">
        <v>199</v>
      </c>
      <c r="G1092" s="2"/>
    </row>
    <row r="1093" spans="1:7">
      <c r="A1093" s="1">
        <v>27095</v>
      </c>
      <c r="B1093" s="2">
        <v>39037</v>
      </c>
      <c r="C1093" s="3">
        <v>637</v>
      </c>
      <c r="D1093" s="1">
        <v>76240</v>
      </c>
      <c r="E1093" s="1">
        <v>1</v>
      </c>
      <c r="F1093" s="1">
        <v>169</v>
      </c>
      <c r="G1093" s="2"/>
    </row>
    <row r="1094" spans="1:7">
      <c r="A1094" s="1">
        <v>27163</v>
      </c>
      <c r="B1094" s="2">
        <v>39038</v>
      </c>
      <c r="C1094" s="3">
        <v>1672</v>
      </c>
      <c r="D1094" s="1">
        <v>74905</v>
      </c>
      <c r="E1094" s="1">
        <v>1</v>
      </c>
      <c r="F1094" s="1">
        <v>1099</v>
      </c>
      <c r="G1094" s="2"/>
    </row>
    <row r="1095" spans="1:7">
      <c r="A1095" s="1">
        <v>27163</v>
      </c>
      <c r="B1095" s="2">
        <v>39038</v>
      </c>
      <c r="C1095" s="3">
        <v>1672</v>
      </c>
      <c r="D1095" s="1">
        <v>73893</v>
      </c>
      <c r="E1095" s="1">
        <v>1</v>
      </c>
      <c r="F1095" s="1">
        <v>500</v>
      </c>
      <c r="G1095" s="2"/>
    </row>
    <row r="1096" spans="1:7">
      <c r="A1096" s="1">
        <v>27164</v>
      </c>
      <c r="B1096" s="2">
        <v>39038</v>
      </c>
      <c r="C1096" s="3">
        <v>1677</v>
      </c>
      <c r="D1096" s="1">
        <v>76254</v>
      </c>
      <c r="E1096" s="1">
        <v>1</v>
      </c>
      <c r="F1096" s="1">
        <v>899</v>
      </c>
      <c r="G1096" s="2"/>
    </row>
    <row r="1097" spans="1:7">
      <c r="A1097" s="1">
        <v>27187</v>
      </c>
      <c r="B1097" s="2">
        <v>39038</v>
      </c>
      <c r="C1097" s="3">
        <v>1982</v>
      </c>
      <c r="D1097" s="1">
        <v>74756</v>
      </c>
      <c r="E1097" s="1">
        <v>1</v>
      </c>
      <c r="F1097" s="1">
        <v>1199</v>
      </c>
      <c r="G1097" s="2"/>
    </row>
    <row r="1098" spans="1:7">
      <c r="A1098" s="1">
        <v>27187</v>
      </c>
      <c r="B1098" s="2">
        <v>39038</v>
      </c>
      <c r="C1098" s="3">
        <v>1982</v>
      </c>
      <c r="D1098" s="1">
        <v>72189</v>
      </c>
      <c r="E1098" s="1">
        <v>1</v>
      </c>
      <c r="F1098" s="1">
        <v>99</v>
      </c>
      <c r="G1098" s="2"/>
    </row>
    <row r="1099" spans="1:7">
      <c r="A1099" s="1">
        <v>27187</v>
      </c>
      <c r="B1099" s="2">
        <v>39038</v>
      </c>
      <c r="C1099" s="3">
        <v>1982</v>
      </c>
      <c r="D1099" s="1">
        <v>69997</v>
      </c>
      <c r="E1099" s="1">
        <v>1</v>
      </c>
      <c r="F1099" s="1">
        <v>99</v>
      </c>
      <c r="G1099" s="2"/>
    </row>
    <row r="1100" spans="1:7">
      <c r="A1100" s="1">
        <v>27187</v>
      </c>
      <c r="B1100" s="2">
        <v>39038</v>
      </c>
      <c r="C1100" s="3">
        <v>1982</v>
      </c>
      <c r="D1100" s="1">
        <v>69998</v>
      </c>
      <c r="E1100" s="1">
        <v>1</v>
      </c>
      <c r="F1100" s="1">
        <v>99</v>
      </c>
      <c r="G1100" s="2"/>
    </row>
    <row r="1101" spans="1:7">
      <c r="A1101" s="1">
        <v>27187</v>
      </c>
      <c r="B1101" s="2">
        <v>39038</v>
      </c>
      <c r="C1101" s="3">
        <v>1982</v>
      </c>
      <c r="D1101" s="1">
        <v>76254</v>
      </c>
      <c r="E1101" s="1">
        <v>1</v>
      </c>
      <c r="F1101" s="1">
        <v>899</v>
      </c>
      <c r="G1101" s="2"/>
    </row>
    <row r="1102" spans="1:7">
      <c r="A1102" s="1">
        <v>27192</v>
      </c>
      <c r="B1102" s="2">
        <v>39038</v>
      </c>
      <c r="C1102" s="3">
        <v>2036</v>
      </c>
      <c r="D1102" s="1">
        <v>58930</v>
      </c>
      <c r="E1102" s="1">
        <v>1</v>
      </c>
      <c r="F1102" s="1">
        <v>590</v>
      </c>
      <c r="G1102" s="2"/>
    </row>
    <row r="1103" spans="1:7">
      <c r="A1103" s="1">
        <v>27244</v>
      </c>
      <c r="B1103" s="2">
        <v>39038</v>
      </c>
      <c r="C1103" s="3">
        <v>2843</v>
      </c>
      <c r="D1103" s="1">
        <v>38714</v>
      </c>
      <c r="E1103" s="1">
        <v>1</v>
      </c>
      <c r="F1103" s="1">
        <v>117</v>
      </c>
      <c r="G1103" s="2"/>
    </row>
    <row r="1104" spans="1:7">
      <c r="A1104" s="1">
        <v>27244</v>
      </c>
      <c r="B1104" s="2">
        <v>39038</v>
      </c>
      <c r="C1104" s="3">
        <v>2843</v>
      </c>
      <c r="D1104" s="1">
        <v>54452</v>
      </c>
      <c r="E1104" s="1">
        <v>1</v>
      </c>
      <c r="F1104" s="1">
        <v>79</v>
      </c>
      <c r="G1104" s="2"/>
    </row>
    <row r="1105" spans="1:7">
      <c r="A1105" s="1">
        <v>27293</v>
      </c>
      <c r="B1105" s="2">
        <v>39038</v>
      </c>
      <c r="C1105" s="3">
        <v>3610</v>
      </c>
      <c r="D1105" s="1">
        <v>16780</v>
      </c>
      <c r="E1105" s="1">
        <v>1</v>
      </c>
      <c r="F1105" s="1">
        <v>95</v>
      </c>
      <c r="G1105" s="2"/>
    </row>
    <row r="1106" spans="1:7">
      <c r="A1106" s="1">
        <v>27293</v>
      </c>
      <c r="B1106" s="2">
        <v>39038</v>
      </c>
      <c r="C1106" s="3">
        <v>3610</v>
      </c>
      <c r="D1106" s="1">
        <v>71497</v>
      </c>
      <c r="E1106" s="1">
        <v>1</v>
      </c>
      <c r="F1106" s="1">
        <v>351</v>
      </c>
      <c r="G1106" s="2"/>
    </row>
    <row r="1107" spans="1:7">
      <c r="A1107" s="1">
        <v>27355</v>
      </c>
      <c r="B1107" s="2">
        <v>39038</v>
      </c>
      <c r="C1107" s="3">
        <v>449</v>
      </c>
      <c r="D1107" s="1">
        <v>69997</v>
      </c>
      <c r="E1107" s="1">
        <v>1</v>
      </c>
      <c r="F1107" s="1">
        <v>99</v>
      </c>
      <c r="G1107" s="2"/>
    </row>
    <row r="1108" spans="1:7">
      <c r="A1108" s="1">
        <v>27401</v>
      </c>
      <c r="B1108" s="2">
        <v>39038</v>
      </c>
      <c r="C1108" s="3">
        <v>539</v>
      </c>
      <c r="D1108" s="1">
        <v>26465</v>
      </c>
      <c r="E1108" s="1">
        <v>1</v>
      </c>
      <c r="F1108" s="1">
        <v>500</v>
      </c>
      <c r="G1108" s="2"/>
    </row>
    <row r="1109" spans="1:7">
      <c r="A1109" s="1">
        <v>27418</v>
      </c>
      <c r="B1109" s="2">
        <v>39038</v>
      </c>
      <c r="C1109" s="3">
        <v>5690</v>
      </c>
      <c r="D1109" s="1">
        <v>74855</v>
      </c>
      <c r="E1109" s="1">
        <v>1</v>
      </c>
      <c r="F1109" s="1">
        <v>940</v>
      </c>
      <c r="G1109" s="2"/>
    </row>
    <row r="1110" spans="1:7">
      <c r="A1110" s="1">
        <v>27418</v>
      </c>
      <c r="B1110" s="2">
        <v>39038</v>
      </c>
      <c r="C1110" s="3">
        <v>5690</v>
      </c>
      <c r="D1110" s="1">
        <v>40233</v>
      </c>
      <c r="E1110" s="1">
        <v>1</v>
      </c>
      <c r="F1110" s="1">
        <v>571</v>
      </c>
      <c r="G1110" s="2"/>
    </row>
    <row r="1111" spans="1:7">
      <c r="A1111" s="1">
        <v>27418</v>
      </c>
      <c r="B1111" s="2">
        <v>39038</v>
      </c>
      <c r="C1111" s="3">
        <v>5690</v>
      </c>
      <c r="D1111" s="1">
        <v>40233</v>
      </c>
      <c r="E1111" s="1">
        <v>1</v>
      </c>
      <c r="F1111" s="1">
        <v>571</v>
      </c>
      <c r="G1111" s="2"/>
    </row>
    <row r="1112" spans="1:7">
      <c r="A1112" s="1">
        <v>27418</v>
      </c>
      <c r="B1112" s="2">
        <v>39038</v>
      </c>
      <c r="C1112" s="3">
        <v>5690</v>
      </c>
      <c r="D1112" s="1">
        <v>76254</v>
      </c>
      <c r="E1112" s="1">
        <v>1</v>
      </c>
      <c r="F1112" s="1">
        <v>899</v>
      </c>
      <c r="G1112" s="2"/>
    </row>
    <row r="1113" spans="1:7">
      <c r="A1113" s="1">
        <v>27424</v>
      </c>
      <c r="B1113" s="2">
        <v>39038</v>
      </c>
      <c r="C1113" s="3">
        <v>5697</v>
      </c>
      <c r="D1113" s="1">
        <v>48863</v>
      </c>
      <c r="E1113" s="1">
        <v>1</v>
      </c>
      <c r="F1113" s="1">
        <v>0</v>
      </c>
      <c r="G1113" s="2"/>
    </row>
    <row r="1114" spans="1:7">
      <c r="A1114" s="1">
        <v>27424</v>
      </c>
      <c r="B1114" s="2">
        <v>39038</v>
      </c>
      <c r="C1114" s="3">
        <v>5697</v>
      </c>
      <c r="D1114" s="1">
        <v>69264</v>
      </c>
      <c r="E1114" s="1">
        <v>1</v>
      </c>
      <c r="F1114" s="1">
        <v>400</v>
      </c>
      <c r="G1114" s="2"/>
    </row>
    <row r="1115" spans="1:7">
      <c r="A1115" s="1">
        <v>27424</v>
      </c>
      <c r="B1115" s="2">
        <v>39038</v>
      </c>
      <c r="C1115" s="3">
        <v>5697</v>
      </c>
      <c r="D1115" s="1">
        <v>63042</v>
      </c>
      <c r="E1115" s="1">
        <v>1</v>
      </c>
      <c r="F1115" s="1">
        <v>0</v>
      </c>
      <c r="G1115" s="2"/>
    </row>
    <row r="1116" spans="1:7">
      <c r="A1116" s="1">
        <v>27432</v>
      </c>
      <c r="B1116" s="2">
        <v>39038</v>
      </c>
      <c r="C1116" s="3">
        <v>5705</v>
      </c>
      <c r="D1116" s="1">
        <v>48863</v>
      </c>
      <c r="E1116" s="1">
        <v>1</v>
      </c>
      <c r="F1116" s="1">
        <v>0</v>
      </c>
      <c r="G1116" s="2"/>
    </row>
    <row r="1117" spans="1:7">
      <c r="A1117" s="1">
        <v>27432</v>
      </c>
      <c r="B1117" s="2">
        <v>39038</v>
      </c>
      <c r="C1117" s="3">
        <v>5705</v>
      </c>
      <c r="D1117" s="1">
        <v>69266</v>
      </c>
      <c r="E1117" s="1">
        <v>1</v>
      </c>
      <c r="F1117" s="1">
        <v>400</v>
      </c>
      <c r="G1117" s="2"/>
    </row>
    <row r="1118" spans="1:7">
      <c r="A1118" s="1">
        <v>27432</v>
      </c>
      <c r="B1118" s="2">
        <v>39038</v>
      </c>
      <c r="C1118" s="3">
        <v>5705</v>
      </c>
      <c r="D1118" s="1">
        <v>63042</v>
      </c>
      <c r="E1118" s="1">
        <v>1</v>
      </c>
      <c r="F1118" s="1">
        <v>0</v>
      </c>
      <c r="G1118" s="2"/>
    </row>
    <row r="1119" spans="1:7">
      <c r="A1119" s="1">
        <v>27432</v>
      </c>
      <c r="B1119" s="2">
        <v>39038</v>
      </c>
      <c r="C1119" s="3">
        <v>5705</v>
      </c>
      <c r="D1119" s="1">
        <v>71417</v>
      </c>
      <c r="E1119" s="1">
        <v>1</v>
      </c>
      <c r="F1119" s="1">
        <v>4999</v>
      </c>
      <c r="G1119" s="2"/>
    </row>
    <row r="1120" spans="1:7">
      <c r="A1120" s="1">
        <v>27432</v>
      </c>
      <c r="B1120" s="2">
        <v>39038</v>
      </c>
      <c r="C1120" s="3">
        <v>5705</v>
      </c>
      <c r="D1120" s="1">
        <v>64512</v>
      </c>
      <c r="E1120" s="1">
        <v>1</v>
      </c>
      <c r="F1120" s="1">
        <v>1700</v>
      </c>
      <c r="G1120" s="2"/>
    </row>
    <row r="1121" spans="1:7">
      <c r="A1121" s="1">
        <v>27432</v>
      </c>
      <c r="B1121" s="2">
        <v>39038</v>
      </c>
      <c r="C1121" s="3">
        <v>5705</v>
      </c>
      <c r="D1121" s="1">
        <v>64512</v>
      </c>
      <c r="E1121" s="1">
        <v>1</v>
      </c>
      <c r="F1121" s="1">
        <v>1980</v>
      </c>
      <c r="G1121" s="2"/>
    </row>
    <row r="1122" spans="1:7">
      <c r="A1122" s="1">
        <v>27476</v>
      </c>
      <c r="B1122" s="2">
        <v>39038</v>
      </c>
      <c r="C1122" s="3">
        <v>923</v>
      </c>
      <c r="D1122" s="1">
        <v>73301</v>
      </c>
      <c r="E1122" s="1">
        <v>2</v>
      </c>
      <c r="F1122" s="1">
        <v>1598</v>
      </c>
      <c r="G1122" s="2"/>
    </row>
    <row r="1123" spans="1:7">
      <c r="A1123" s="1">
        <v>27476</v>
      </c>
      <c r="B1123" s="2">
        <v>39038</v>
      </c>
      <c r="C1123" s="3">
        <v>923</v>
      </c>
      <c r="D1123" s="1">
        <v>73301</v>
      </c>
      <c r="E1123" s="1">
        <v>1</v>
      </c>
      <c r="F1123" s="1">
        <v>1090</v>
      </c>
      <c r="G1123" s="2"/>
    </row>
    <row r="1124" spans="1:7">
      <c r="A1124" s="1">
        <v>27506</v>
      </c>
      <c r="B1124" s="2">
        <v>39039</v>
      </c>
      <c r="C1124" s="3">
        <v>1335</v>
      </c>
      <c r="D1124" s="1">
        <v>73705</v>
      </c>
      <c r="E1124" s="1">
        <v>1</v>
      </c>
      <c r="F1124" s="1">
        <v>6500</v>
      </c>
      <c r="G1124" s="2"/>
    </row>
    <row r="1125" spans="1:7">
      <c r="A1125" s="1">
        <v>27510</v>
      </c>
      <c r="B1125" s="2">
        <v>39039</v>
      </c>
      <c r="C1125" s="3">
        <v>139</v>
      </c>
      <c r="D1125" s="1">
        <v>73705</v>
      </c>
      <c r="E1125" s="1">
        <v>1</v>
      </c>
      <c r="F1125" s="1">
        <v>6500</v>
      </c>
      <c r="G1125" s="2"/>
    </row>
    <row r="1126" spans="1:7">
      <c r="A1126" s="1">
        <v>27510</v>
      </c>
      <c r="B1126" s="2">
        <v>39039</v>
      </c>
      <c r="C1126" s="3">
        <v>139</v>
      </c>
      <c r="D1126" s="1">
        <v>75667</v>
      </c>
      <c r="E1126" s="1">
        <v>1</v>
      </c>
      <c r="F1126" s="1">
        <v>249</v>
      </c>
      <c r="G1126" s="2"/>
    </row>
    <row r="1127" spans="1:7">
      <c r="A1127" s="1">
        <v>27593</v>
      </c>
      <c r="B1127" s="2">
        <v>39039</v>
      </c>
      <c r="C1127" s="3">
        <v>2704</v>
      </c>
      <c r="D1127" s="1">
        <v>71559</v>
      </c>
      <c r="E1127" s="1">
        <v>1</v>
      </c>
      <c r="F1127" s="1">
        <v>1960</v>
      </c>
      <c r="G1127" s="2"/>
    </row>
    <row r="1128" spans="1:7">
      <c r="A1128" s="1">
        <v>27596</v>
      </c>
      <c r="B1128" s="2">
        <v>39039</v>
      </c>
      <c r="C1128" s="3">
        <v>2747</v>
      </c>
      <c r="D1128" s="1">
        <v>72447</v>
      </c>
      <c r="E1128" s="1">
        <v>1</v>
      </c>
      <c r="F1128" s="1">
        <v>269</v>
      </c>
      <c r="G1128" s="2"/>
    </row>
    <row r="1129" spans="1:7">
      <c r="A1129" s="1">
        <v>27624</v>
      </c>
      <c r="B1129" s="2">
        <v>39039</v>
      </c>
      <c r="C1129" s="3">
        <v>332</v>
      </c>
      <c r="D1129" s="1">
        <v>73705</v>
      </c>
      <c r="E1129" s="1">
        <v>1</v>
      </c>
      <c r="F1129" s="1">
        <v>6500</v>
      </c>
      <c r="G1129" s="2"/>
    </row>
    <row r="1130" spans="1:7">
      <c r="A1130" s="1">
        <v>27624</v>
      </c>
      <c r="B1130" s="2">
        <v>39039</v>
      </c>
      <c r="C1130" s="3">
        <v>332</v>
      </c>
      <c r="D1130" s="1">
        <v>73705</v>
      </c>
      <c r="E1130" s="1">
        <v>1</v>
      </c>
      <c r="F1130" s="1">
        <v>6998</v>
      </c>
      <c r="G1130" s="2"/>
    </row>
    <row r="1131" spans="1:7">
      <c r="A1131" s="1">
        <v>27625</v>
      </c>
      <c r="B1131" s="2">
        <v>39039</v>
      </c>
      <c r="C1131" s="3">
        <v>3330</v>
      </c>
      <c r="D1131" s="1">
        <v>48863</v>
      </c>
      <c r="E1131" s="1">
        <v>1</v>
      </c>
      <c r="F1131" s="1">
        <v>0</v>
      </c>
      <c r="G1131" s="2"/>
    </row>
    <row r="1132" spans="1:7">
      <c r="A1132" s="1">
        <v>27625</v>
      </c>
      <c r="B1132" s="2">
        <v>39039</v>
      </c>
      <c r="C1132" s="3">
        <v>3330</v>
      </c>
      <c r="D1132" s="1">
        <v>75981</v>
      </c>
      <c r="E1132" s="1">
        <v>1</v>
      </c>
      <c r="F1132" s="1">
        <v>400</v>
      </c>
      <c r="G1132" s="2"/>
    </row>
    <row r="1133" spans="1:7">
      <c r="A1133" s="1">
        <v>27625</v>
      </c>
      <c r="B1133" s="2">
        <v>39039</v>
      </c>
      <c r="C1133" s="3">
        <v>3330</v>
      </c>
      <c r="D1133" s="1">
        <v>63042</v>
      </c>
      <c r="E1133" s="1">
        <v>1</v>
      </c>
      <c r="F1133" s="1">
        <v>0</v>
      </c>
      <c r="G1133" s="2"/>
    </row>
    <row r="1134" spans="1:7">
      <c r="A1134" s="1">
        <v>27642</v>
      </c>
      <c r="B1134" s="2">
        <v>39039</v>
      </c>
      <c r="C1134" s="3">
        <v>3675</v>
      </c>
      <c r="D1134" s="1">
        <v>72266</v>
      </c>
      <c r="E1134" s="1">
        <v>1</v>
      </c>
      <c r="F1134" s="1">
        <v>399</v>
      </c>
      <c r="G1134" s="2"/>
    </row>
    <row r="1135" spans="1:7">
      <c r="A1135" s="1">
        <v>27642</v>
      </c>
      <c r="B1135" s="2">
        <v>39039</v>
      </c>
      <c r="C1135" s="3">
        <v>3675</v>
      </c>
      <c r="D1135" s="1">
        <v>75638</v>
      </c>
      <c r="E1135" s="1">
        <v>1</v>
      </c>
      <c r="F1135" s="1">
        <v>269</v>
      </c>
      <c r="G1135" s="2"/>
    </row>
    <row r="1136" spans="1:7">
      <c r="A1136" s="1">
        <v>27697</v>
      </c>
      <c r="B1136" s="2">
        <v>39039</v>
      </c>
      <c r="C1136" s="3">
        <v>4785</v>
      </c>
      <c r="D1136" s="1">
        <v>75894</v>
      </c>
      <c r="E1136" s="1">
        <v>1</v>
      </c>
      <c r="F1136" s="1">
        <v>6498</v>
      </c>
      <c r="G1136" s="2"/>
    </row>
    <row r="1137" spans="1:7">
      <c r="A1137" s="1">
        <v>27698</v>
      </c>
      <c r="B1137" s="2">
        <v>39039</v>
      </c>
      <c r="C1137" s="3">
        <v>4825</v>
      </c>
      <c r="D1137" s="1">
        <v>66776</v>
      </c>
      <c r="E1137" s="1">
        <v>1</v>
      </c>
      <c r="F1137" s="1">
        <v>499</v>
      </c>
      <c r="G1137" s="2"/>
    </row>
    <row r="1138" spans="1:7">
      <c r="A1138" s="1">
        <v>27783</v>
      </c>
      <c r="B1138" s="2">
        <v>39039</v>
      </c>
      <c r="C1138" s="3">
        <v>805</v>
      </c>
      <c r="D1138" s="1">
        <v>51159</v>
      </c>
      <c r="E1138" s="1">
        <v>1</v>
      </c>
      <c r="F1138" s="1">
        <v>297</v>
      </c>
      <c r="G1138" s="2"/>
    </row>
    <row r="1139" spans="1:7">
      <c r="A1139" s="1">
        <v>27783</v>
      </c>
      <c r="B1139" s="2">
        <v>39039</v>
      </c>
      <c r="C1139" s="3">
        <v>805</v>
      </c>
      <c r="D1139" s="1">
        <v>51157</v>
      </c>
      <c r="E1139" s="1">
        <v>1</v>
      </c>
      <c r="F1139" s="1">
        <v>490</v>
      </c>
      <c r="G1139" s="2"/>
    </row>
    <row r="1140" spans="1:7">
      <c r="A1140" s="1">
        <v>27783</v>
      </c>
      <c r="B1140" s="2">
        <v>39039</v>
      </c>
      <c r="C1140" s="3">
        <v>805</v>
      </c>
      <c r="D1140" s="1">
        <v>51160</v>
      </c>
      <c r="E1140" s="1">
        <v>1</v>
      </c>
      <c r="F1140" s="1">
        <v>297</v>
      </c>
      <c r="G1140" s="2"/>
    </row>
    <row r="1141" spans="1:7">
      <c r="A1141" s="1">
        <v>27799</v>
      </c>
      <c r="B1141" s="2">
        <v>39040</v>
      </c>
      <c r="C1141" s="3">
        <v>1006</v>
      </c>
      <c r="D1141" s="1">
        <v>71910</v>
      </c>
      <c r="E1141" s="1">
        <v>1</v>
      </c>
      <c r="F1141" s="1">
        <v>3590</v>
      </c>
      <c r="G1141" s="2"/>
    </row>
    <row r="1142" spans="1:7">
      <c r="A1142" s="1">
        <v>27799</v>
      </c>
      <c r="B1142" s="2">
        <v>39040</v>
      </c>
      <c r="C1142" s="3">
        <v>1006</v>
      </c>
      <c r="D1142" s="1">
        <v>71910</v>
      </c>
      <c r="E1142" s="1">
        <v>1</v>
      </c>
      <c r="F1142" s="1">
        <v>3990</v>
      </c>
      <c r="G1142" s="2"/>
    </row>
    <row r="1143" spans="1:7">
      <c r="A1143" s="1">
        <v>27937</v>
      </c>
      <c r="B1143" s="2">
        <v>39040</v>
      </c>
      <c r="C1143" s="3">
        <v>284</v>
      </c>
      <c r="D1143" s="1">
        <v>72752</v>
      </c>
      <c r="E1143" s="1">
        <v>1</v>
      </c>
      <c r="F1143" s="1">
        <v>275</v>
      </c>
      <c r="G1143" s="2"/>
    </row>
    <row r="1144" spans="1:7">
      <c r="A1144" s="1">
        <v>27937</v>
      </c>
      <c r="B1144" s="2">
        <v>39040</v>
      </c>
      <c r="C1144" s="3">
        <v>284</v>
      </c>
      <c r="D1144" s="1">
        <v>72750</v>
      </c>
      <c r="E1144" s="1">
        <v>1</v>
      </c>
      <c r="F1144" s="1">
        <v>275</v>
      </c>
      <c r="G1144" s="2"/>
    </row>
    <row r="1145" spans="1:7">
      <c r="A1145" s="1">
        <v>27960</v>
      </c>
      <c r="B1145" s="2">
        <v>39040</v>
      </c>
      <c r="C1145" s="3">
        <v>3233</v>
      </c>
      <c r="D1145" s="1">
        <v>76254</v>
      </c>
      <c r="E1145" s="1">
        <v>1</v>
      </c>
      <c r="F1145" s="1">
        <v>899</v>
      </c>
      <c r="G1145" s="2"/>
    </row>
    <row r="1146" spans="1:7">
      <c r="A1146" s="1">
        <v>27983</v>
      </c>
      <c r="B1146" s="2">
        <v>39040</v>
      </c>
      <c r="C1146" s="3">
        <v>3558</v>
      </c>
      <c r="D1146" s="1">
        <v>72466</v>
      </c>
      <c r="E1146" s="1">
        <v>1</v>
      </c>
      <c r="F1146" s="1">
        <v>999</v>
      </c>
      <c r="G1146" s="2"/>
    </row>
    <row r="1147" spans="1:7">
      <c r="A1147" s="1">
        <v>28001</v>
      </c>
      <c r="B1147" s="2">
        <v>39040</v>
      </c>
      <c r="C1147" s="3">
        <v>3868</v>
      </c>
      <c r="D1147" s="1">
        <v>72466</v>
      </c>
      <c r="E1147" s="1">
        <v>1</v>
      </c>
      <c r="F1147" s="1">
        <v>899</v>
      </c>
      <c r="G1147" s="2"/>
    </row>
    <row r="1148" spans="1:7">
      <c r="A1148" s="1">
        <v>28113</v>
      </c>
      <c r="B1148" s="2">
        <v>39040</v>
      </c>
      <c r="C1148" s="3">
        <v>5764</v>
      </c>
      <c r="D1148" s="1">
        <v>48863</v>
      </c>
      <c r="E1148" s="1">
        <v>1</v>
      </c>
      <c r="F1148" s="1">
        <v>0</v>
      </c>
      <c r="G1148" s="2"/>
    </row>
    <row r="1149" spans="1:7">
      <c r="A1149" s="1">
        <v>28113</v>
      </c>
      <c r="B1149" s="2">
        <v>39040</v>
      </c>
      <c r="C1149" s="3">
        <v>5764</v>
      </c>
      <c r="D1149" s="1">
        <v>69265</v>
      </c>
      <c r="E1149" s="1">
        <v>1</v>
      </c>
      <c r="F1149" s="1">
        <v>400</v>
      </c>
      <c r="G1149" s="2"/>
    </row>
    <row r="1150" spans="1:7">
      <c r="A1150" s="1">
        <v>28113</v>
      </c>
      <c r="B1150" s="2">
        <v>39040</v>
      </c>
      <c r="C1150" s="3">
        <v>5764</v>
      </c>
      <c r="D1150" s="1">
        <v>63042</v>
      </c>
      <c r="E1150" s="1">
        <v>1</v>
      </c>
      <c r="F1150" s="1">
        <v>0</v>
      </c>
      <c r="G1150" s="2"/>
    </row>
    <row r="1151" spans="1:7">
      <c r="A1151" s="1">
        <v>28153</v>
      </c>
      <c r="B1151" s="2">
        <v>39040</v>
      </c>
      <c r="C1151" s="3">
        <v>92</v>
      </c>
      <c r="D1151" s="1">
        <v>75408</v>
      </c>
      <c r="E1151" s="1">
        <v>4</v>
      </c>
      <c r="F1151" s="1">
        <v>180</v>
      </c>
      <c r="G1151" s="2"/>
    </row>
    <row r="1152" spans="1:7">
      <c r="A1152" s="1">
        <v>28153</v>
      </c>
      <c r="B1152" s="2">
        <v>39040</v>
      </c>
      <c r="C1152" s="3">
        <v>92</v>
      </c>
      <c r="D1152" s="1">
        <v>74447</v>
      </c>
      <c r="E1152" s="1">
        <v>1</v>
      </c>
      <c r="F1152" s="1">
        <v>89</v>
      </c>
      <c r="G1152" s="2"/>
    </row>
    <row r="1153" spans="1:7">
      <c r="A1153" s="1">
        <v>28154</v>
      </c>
      <c r="B1153" s="2">
        <v>39040</v>
      </c>
      <c r="C1153" s="3">
        <v>923</v>
      </c>
      <c r="D1153" s="1">
        <v>76266</v>
      </c>
      <c r="E1153" s="1">
        <v>1</v>
      </c>
      <c r="F1153" s="1">
        <v>999</v>
      </c>
      <c r="G1153" s="2"/>
    </row>
    <row r="1154" spans="1:7">
      <c r="A1154" s="1">
        <v>28154</v>
      </c>
      <c r="B1154" s="2">
        <v>39040</v>
      </c>
      <c r="C1154" s="3">
        <v>923</v>
      </c>
      <c r="D1154" s="1">
        <v>72752</v>
      </c>
      <c r="E1154" s="1">
        <v>1</v>
      </c>
      <c r="F1154" s="1">
        <v>275</v>
      </c>
      <c r="G1154" s="2"/>
    </row>
    <row r="1155" spans="1:7">
      <c r="A1155" s="1">
        <v>28154</v>
      </c>
      <c r="B1155" s="2">
        <v>39040</v>
      </c>
      <c r="C1155" s="3">
        <v>923</v>
      </c>
      <c r="D1155" s="1">
        <v>76254</v>
      </c>
      <c r="E1155" s="1">
        <v>1</v>
      </c>
      <c r="F1155" s="1">
        <v>899</v>
      </c>
      <c r="G1155" s="2"/>
    </row>
    <row r="1156" spans="1:7">
      <c r="A1156" s="1">
        <v>28197</v>
      </c>
      <c r="B1156" s="2">
        <v>39041</v>
      </c>
      <c r="C1156" s="3">
        <v>1335</v>
      </c>
      <c r="D1156" s="1">
        <v>69726</v>
      </c>
      <c r="E1156" s="1">
        <v>1</v>
      </c>
      <c r="F1156" s="1">
        <v>32</v>
      </c>
      <c r="G1156" s="2"/>
    </row>
    <row r="1157" spans="1:7">
      <c r="A1157" s="1">
        <v>28197</v>
      </c>
      <c r="B1157" s="2">
        <v>39041</v>
      </c>
      <c r="C1157" s="3">
        <v>1335</v>
      </c>
      <c r="D1157" s="1">
        <v>72750</v>
      </c>
      <c r="E1157" s="1">
        <v>1</v>
      </c>
      <c r="F1157" s="1">
        <v>275</v>
      </c>
      <c r="G1157" s="2"/>
    </row>
    <row r="1158" spans="1:7">
      <c r="A1158" s="1">
        <v>28225</v>
      </c>
      <c r="B1158" s="2">
        <v>39041</v>
      </c>
      <c r="C1158" s="3">
        <v>1686</v>
      </c>
      <c r="D1158" s="1">
        <v>75662</v>
      </c>
      <c r="E1158" s="1">
        <v>1</v>
      </c>
      <c r="F1158" s="1">
        <v>16800</v>
      </c>
      <c r="G1158" s="2"/>
    </row>
    <row r="1159" spans="1:7">
      <c r="A1159" s="1">
        <v>28225</v>
      </c>
      <c r="B1159" s="2">
        <v>39041</v>
      </c>
      <c r="C1159" s="3">
        <v>1686</v>
      </c>
      <c r="D1159" s="1">
        <v>2760</v>
      </c>
      <c r="E1159" s="1">
        <v>1</v>
      </c>
      <c r="F1159" s="1">
        <v>54</v>
      </c>
      <c r="G1159" s="2"/>
    </row>
    <row r="1160" spans="1:7">
      <c r="A1160" s="1">
        <v>28225</v>
      </c>
      <c r="B1160" s="2">
        <v>39041</v>
      </c>
      <c r="C1160" s="3">
        <v>1686</v>
      </c>
      <c r="D1160" s="1">
        <v>54816</v>
      </c>
      <c r="E1160" s="1">
        <v>1</v>
      </c>
      <c r="F1160" s="1">
        <v>89</v>
      </c>
      <c r="G1160" s="2"/>
    </row>
    <row r="1161" spans="1:7">
      <c r="A1161" s="1">
        <v>28225</v>
      </c>
      <c r="B1161" s="2">
        <v>39041</v>
      </c>
      <c r="C1161" s="3">
        <v>1686</v>
      </c>
      <c r="D1161" s="1">
        <v>54816</v>
      </c>
      <c r="E1161" s="1">
        <v>1</v>
      </c>
      <c r="F1161" s="1">
        <v>89</v>
      </c>
      <c r="G1161" s="2"/>
    </row>
    <row r="1162" spans="1:7">
      <c r="A1162" s="1">
        <v>28244</v>
      </c>
      <c r="B1162" s="2">
        <v>39041</v>
      </c>
      <c r="C1162" s="3">
        <v>1982</v>
      </c>
      <c r="D1162" s="1">
        <v>76266</v>
      </c>
      <c r="E1162" s="1">
        <v>1</v>
      </c>
      <c r="F1162" s="1">
        <v>999</v>
      </c>
      <c r="G1162" s="2"/>
    </row>
    <row r="1163" spans="1:7">
      <c r="A1163" s="1">
        <v>28249</v>
      </c>
      <c r="B1163" s="2">
        <v>39041</v>
      </c>
      <c r="C1163" s="3">
        <v>2030</v>
      </c>
      <c r="D1163" s="1">
        <v>67364</v>
      </c>
      <c r="E1163" s="1">
        <v>1</v>
      </c>
      <c r="F1163" s="1">
        <v>297</v>
      </c>
      <c r="G1163" s="2"/>
    </row>
    <row r="1164" spans="1:7">
      <c r="A1164" s="1">
        <v>28249</v>
      </c>
      <c r="B1164" s="2">
        <v>39041</v>
      </c>
      <c r="C1164" s="3">
        <v>2030</v>
      </c>
      <c r="D1164" s="1">
        <v>67365</v>
      </c>
      <c r="E1164" s="1">
        <v>1</v>
      </c>
      <c r="F1164" s="1">
        <v>297</v>
      </c>
      <c r="G1164" s="2"/>
    </row>
    <row r="1165" spans="1:7">
      <c r="A1165" s="1">
        <v>28249</v>
      </c>
      <c r="B1165" s="2">
        <v>39041</v>
      </c>
      <c r="C1165" s="3">
        <v>2030</v>
      </c>
      <c r="D1165" s="1">
        <v>67366</v>
      </c>
      <c r="E1165" s="1">
        <v>1</v>
      </c>
      <c r="F1165" s="1">
        <v>297</v>
      </c>
      <c r="G1165" s="2"/>
    </row>
    <row r="1166" spans="1:7">
      <c r="A1166" s="1">
        <v>28260</v>
      </c>
      <c r="B1166" s="2">
        <v>39041</v>
      </c>
      <c r="C1166" s="3">
        <v>2205</v>
      </c>
      <c r="D1166" s="1">
        <v>74852</v>
      </c>
      <c r="E1166" s="1">
        <v>1</v>
      </c>
      <c r="F1166" s="1">
        <v>39</v>
      </c>
      <c r="G1166" s="2"/>
    </row>
    <row r="1167" spans="1:7">
      <c r="A1167" s="1">
        <v>28289</v>
      </c>
      <c r="B1167" s="2">
        <v>39041</v>
      </c>
      <c r="C1167" s="3">
        <v>2549</v>
      </c>
      <c r="D1167" s="1">
        <v>64331</v>
      </c>
      <c r="E1167" s="1">
        <v>1</v>
      </c>
      <c r="F1167" s="1">
        <v>220</v>
      </c>
      <c r="G1167" s="2"/>
    </row>
    <row r="1168" spans="1:7">
      <c r="A1168" s="1">
        <v>28344</v>
      </c>
      <c r="B1168" s="2">
        <v>39041</v>
      </c>
      <c r="C1168" s="3">
        <v>3212</v>
      </c>
      <c r="D1168" s="1">
        <v>55265</v>
      </c>
      <c r="E1168" s="1">
        <v>1</v>
      </c>
      <c r="F1168" s="1">
        <v>65</v>
      </c>
      <c r="G1168" s="2"/>
    </row>
    <row r="1169" spans="1:7">
      <c r="A1169" s="1">
        <v>28365</v>
      </c>
      <c r="B1169" s="2">
        <v>39041</v>
      </c>
      <c r="C1169" s="3">
        <v>3558</v>
      </c>
      <c r="D1169" s="1">
        <v>66187</v>
      </c>
      <c r="E1169" s="1">
        <v>1</v>
      </c>
      <c r="F1169" s="1">
        <v>134</v>
      </c>
      <c r="G1169" s="2"/>
    </row>
    <row r="1170" spans="1:7">
      <c r="A1170" s="1">
        <v>28437</v>
      </c>
      <c r="B1170" s="2">
        <v>39041</v>
      </c>
      <c r="C1170" s="3">
        <v>450</v>
      </c>
      <c r="D1170" s="1">
        <v>74883</v>
      </c>
      <c r="E1170" s="1">
        <v>1</v>
      </c>
      <c r="F1170" s="1">
        <v>11850</v>
      </c>
      <c r="G1170" s="2"/>
    </row>
    <row r="1171" spans="1:7">
      <c r="A1171" s="1">
        <v>28437</v>
      </c>
      <c r="B1171" s="2">
        <v>39041</v>
      </c>
      <c r="C1171" s="3">
        <v>450</v>
      </c>
      <c r="D1171" s="1">
        <v>75069</v>
      </c>
      <c r="E1171" s="1">
        <v>1</v>
      </c>
      <c r="F1171" s="1">
        <v>1400</v>
      </c>
      <c r="G1171" s="2"/>
    </row>
    <row r="1172" spans="1:7">
      <c r="A1172" s="1">
        <v>28498</v>
      </c>
      <c r="B1172" s="2">
        <v>39041</v>
      </c>
      <c r="C1172" s="3">
        <v>539</v>
      </c>
      <c r="D1172" s="1">
        <v>75787</v>
      </c>
      <c r="E1172" s="1">
        <v>1</v>
      </c>
      <c r="F1172" s="1">
        <v>7498</v>
      </c>
      <c r="G1172" s="2"/>
    </row>
    <row r="1173" spans="1:7">
      <c r="A1173" s="1">
        <v>28510</v>
      </c>
      <c r="B1173" s="2">
        <v>39041</v>
      </c>
      <c r="C1173" s="3">
        <v>5697</v>
      </c>
      <c r="D1173" s="1">
        <v>76005</v>
      </c>
      <c r="E1173" s="1">
        <v>1</v>
      </c>
      <c r="F1173" s="1">
        <v>22990</v>
      </c>
      <c r="G1173" s="2"/>
    </row>
    <row r="1174" spans="1:7">
      <c r="A1174" s="1">
        <v>28510</v>
      </c>
      <c r="B1174" s="2">
        <v>39041</v>
      </c>
      <c r="C1174" s="3">
        <v>5697</v>
      </c>
      <c r="D1174" s="1">
        <v>26466</v>
      </c>
      <c r="E1174" s="1">
        <v>1</v>
      </c>
      <c r="F1174" s="1">
        <v>400</v>
      </c>
      <c r="G1174" s="2"/>
    </row>
    <row r="1175" spans="1:7">
      <c r="A1175" s="1">
        <v>28510</v>
      </c>
      <c r="B1175" s="2">
        <v>39041</v>
      </c>
      <c r="C1175" s="3">
        <v>5697</v>
      </c>
      <c r="D1175" s="1">
        <v>70765</v>
      </c>
      <c r="E1175" s="1">
        <v>1</v>
      </c>
      <c r="F1175" s="1">
        <v>101</v>
      </c>
      <c r="G1175" s="2"/>
    </row>
    <row r="1176" spans="1:7">
      <c r="A1176" s="1">
        <v>28517</v>
      </c>
      <c r="B1176" s="2">
        <v>39041</v>
      </c>
      <c r="C1176" s="3">
        <v>5781</v>
      </c>
      <c r="D1176" s="1">
        <v>48863</v>
      </c>
      <c r="E1176" s="1">
        <v>1</v>
      </c>
      <c r="F1176" s="1">
        <v>0</v>
      </c>
      <c r="G1176" s="2"/>
    </row>
    <row r="1177" spans="1:7">
      <c r="A1177" s="1">
        <v>28517</v>
      </c>
      <c r="B1177" s="2">
        <v>39041</v>
      </c>
      <c r="C1177" s="3">
        <v>5781</v>
      </c>
      <c r="D1177" s="1">
        <v>74769</v>
      </c>
      <c r="E1177" s="1">
        <v>1</v>
      </c>
      <c r="F1177" s="1">
        <v>400</v>
      </c>
      <c r="G1177" s="2"/>
    </row>
    <row r="1178" spans="1:7">
      <c r="A1178" s="1">
        <v>28517</v>
      </c>
      <c r="B1178" s="2">
        <v>39041</v>
      </c>
      <c r="C1178" s="3">
        <v>5781</v>
      </c>
      <c r="D1178" s="1">
        <v>63042</v>
      </c>
      <c r="E1178" s="1">
        <v>1</v>
      </c>
      <c r="F1178" s="1">
        <v>0</v>
      </c>
      <c r="G1178" s="2"/>
    </row>
    <row r="1179" spans="1:7">
      <c r="A1179" s="1">
        <v>28544</v>
      </c>
      <c r="B1179" s="2">
        <v>39041</v>
      </c>
      <c r="C1179" s="3">
        <v>637</v>
      </c>
      <c r="D1179" s="1">
        <v>51398</v>
      </c>
      <c r="E1179" s="1">
        <v>1</v>
      </c>
      <c r="F1179" s="1">
        <v>643</v>
      </c>
      <c r="G1179" s="2"/>
    </row>
    <row r="1180" spans="1:7">
      <c r="A1180" s="1">
        <v>28575</v>
      </c>
      <c r="B1180" s="2">
        <v>39041</v>
      </c>
      <c r="C1180" s="3">
        <v>915</v>
      </c>
      <c r="D1180" s="1">
        <v>66776</v>
      </c>
      <c r="E1180" s="1">
        <v>1</v>
      </c>
      <c r="F1180" s="1">
        <v>499</v>
      </c>
      <c r="G1180" s="2"/>
    </row>
    <row r="1181" spans="1:7">
      <c r="A1181" s="1">
        <v>28575</v>
      </c>
      <c r="B1181" s="2">
        <v>39041</v>
      </c>
      <c r="C1181" s="3">
        <v>915</v>
      </c>
      <c r="D1181" s="1">
        <v>72265</v>
      </c>
      <c r="E1181" s="1">
        <v>1</v>
      </c>
      <c r="F1181" s="1">
        <v>399</v>
      </c>
      <c r="G1181" s="2"/>
    </row>
    <row r="1182" spans="1:7">
      <c r="A1182" s="1">
        <v>28577</v>
      </c>
      <c r="B1182" s="2">
        <v>39041</v>
      </c>
      <c r="C1182" s="3">
        <v>977</v>
      </c>
      <c r="D1182" s="1">
        <v>26466</v>
      </c>
      <c r="E1182" s="1">
        <v>1</v>
      </c>
      <c r="F1182" s="1">
        <v>500</v>
      </c>
      <c r="G1182" s="2"/>
    </row>
    <row r="1183" spans="1:7">
      <c r="A1183" s="1">
        <v>28577</v>
      </c>
      <c r="B1183" s="2">
        <v>39041</v>
      </c>
      <c r="C1183" s="3">
        <v>977</v>
      </c>
      <c r="D1183" s="1">
        <v>2809</v>
      </c>
      <c r="E1183" s="1">
        <v>2</v>
      </c>
      <c r="F1183" s="1">
        <v>227</v>
      </c>
      <c r="G1183" s="2"/>
    </row>
    <row r="1184" spans="1:7">
      <c r="A1184" s="1">
        <v>28625</v>
      </c>
      <c r="B1184" s="2">
        <v>39042</v>
      </c>
      <c r="C1184" s="3">
        <v>3233</v>
      </c>
      <c r="D1184" s="1">
        <v>75122</v>
      </c>
      <c r="E1184" s="1">
        <v>1</v>
      </c>
      <c r="F1184" s="1">
        <v>149</v>
      </c>
      <c r="G1184" s="2"/>
    </row>
    <row r="1185" spans="1:7">
      <c r="A1185" s="1">
        <v>28640</v>
      </c>
      <c r="B1185" s="2">
        <v>39042</v>
      </c>
      <c r="C1185" s="3">
        <v>4687</v>
      </c>
      <c r="D1185" s="1">
        <v>49748</v>
      </c>
      <c r="E1185" s="1">
        <v>1</v>
      </c>
      <c r="F1185" s="1">
        <v>3</v>
      </c>
      <c r="G1185" s="2"/>
    </row>
    <row r="1186" spans="1:7">
      <c r="A1186" s="1">
        <v>28640</v>
      </c>
      <c r="B1186" s="2">
        <v>39042</v>
      </c>
      <c r="C1186" s="3">
        <v>4687</v>
      </c>
      <c r="D1186" s="1">
        <v>16805</v>
      </c>
      <c r="E1186" s="1">
        <v>2</v>
      </c>
      <c r="F1186" s="1">
        <v>130</v>
      </c>
      <c r="G1186" s="2"/>
    </row>
    <row r="1187" spans="1:7">
      <c r="A1187" s="1">
        <v>28640</v>
      </c>
      <c r="B1187" s="2">
        <v>39042</v>
      </c>
      <c r="C1187" s="3">
        <v>4687</v>
      </c>
      <c r="D1187" s="1">
        <v>16778</v>
      </c>
      <c r="E1187" s="1">
        <v>2</v>
      </c>
      <c r="F1187" s="1">
        <v>120</v>
      </c>
      <c r="G1187" s="2"/>
    </row>
    <row r="1188" spans="1:7">
      <c r="A1188" s="1">
        <v>28640</v>
      </c>
      <c r="B1188" s="2">
        <v>39042</v>
      </c>
      <c r="C1188" s="3">
        <v>4687</v>
      </c>
      <c r="D1188" s="1">
        <v>64267</v>
      </c>
      <c r="E1188" s="1">
        <v>1</v>
      </c>
      <c r="F1188" s="1">
        <v>550</v>
      </c>
      <c r="G1188" s="2"/>
    </row>
    <row r="1189" spans="1:7">
      <c r="A1189" s="1">
        <v>28714</v>
      </c>
      <c r="B1189" s="2">
        <v>39043</v>
      </c>
      <c r="C1189" s="3">
        <v>4922</v>
      </c>
      <c r="D1189" s="1">
        <v>2842</v>
      </c>
      <c r="E1189" s="1">
        <v>1</v>
      </c>
      <c r="F1189" s="1">
        <v>45</v>
      </c>
      <c r="G1189" s="2"/>
    </row>
    <row r="1190" spans="1:7">
      <c r="A1190" s="1">
        <v>28764</v>
      </c>
      <c r="B1190" s="2">
        <v>39044</v>
      </c>
      <c r="C1190" s="3">
        <v>2787</v>
      </c>
      <c r="D1190" s="1">
        <v>65707</v>
      </c>
      <c r="E1190" s="1">
        <v>1</v>
      </c>
      <c r="F1190" s="1">
        <v>20</v>
      </c>
      <c r="G1190" s="2"/>
    </row>
    <row r="1191" spans="1:7">
      <c r="A1191" s="1">
        <v>28792</v>
      </c>
      <c r="B1191" s="2">
        <v>39044</v>
      </c>
      <c r="C1191" s="3">
        <v>539</v>
      </c>
      <c r="D1191" s="1">
        <v>34647</v>
      </c>
      <c r="E1191" s="1">
        <v>1</v>
      </c>
      <c r="F1191" s="1">
        <v>820</v>
      </c>
      <c r="G1191" s="2"/>
    </row>
    <row r="1192" spans="1:7">
      <c r="A1192" s="1">
        <v>28857</v>
      </c>
      <c r="B1192" s="2">
        <v>39045</v>
      </c>
      <c r="C1192" s="3">
        <v>3438</v>
      </c>
      <c r="D1192" s="1">
        <v>2836</v>
      </c>
      <c r="E1192" s="1">
        <v>1</v>
      </c>
      <c r="F1192" s="1">
        <v>51</v>
      </c>
      <c r="G1192" s="2"/>
    </row>
    <row r="1193" spans="1:7">
      <c r="A1193" s="1">
        <v>28860</v>
      </c>
      <c r="B1193" s="2">
        <v>39045</v>
      </c>
      <c r="C1193" s="3">
        <v>3558</v>
      </c>
      <c r="D1193" s="1">
        <v>54452</v>
      </c>
      <c r="E1193" s="1">
        <v>1</v>
      </c>
      <c r="F1193" s="1">
        <v>72</v>
      </c>
      <c r="G1193" s="2"/>
    </row>
    <row r="1194" spans="1:7">
      <c r="A1194" s="1">
        <v>28923</v>
      </c>
      <c r="B1194" s="2">
        <v>39046</v>
      </c>
      <c r="C1194" s="3">
        <v>2239</v>
      </c>
      <c r="D1194" s="1">
        <v>40069</v>
      </c>
      <c r="E1194" s="1">
        <v>2</v>
      </c>
      <c r="F1194" s="1">
        <v>298</v>
      </c>
      <c r="G1194" s="2"/>
    </row>
    <row r="1195" spans="1:7">
      <c r="A1195" s="1">
        <v>28987</v>
      </c>
      <c r="B1195" s="2">
        <v>39046</v>
      </c>
      <c r="C1195" s="3">
        <v>62</v>
      </c>
      <c r="D1195" s="1">
        <v>68806</v>
      </c>
      <c r="E1195" s="1">
        <v>1</v>
      </c>
      <c r="F1195" s="1">
        <v>269</v>
      </c>
      <c r="G1195" s="2"/>
    </row>
    <row r="1196" spans="1:7">
      <c r="A1196" s="1">
        <v>29027</v>
      </c>
      <c r="B1196" s="2">
        <v>39047</v>
      </c>
      <c r="C1196" s="3">
        <v>284</v>
      </c>
      <c r="D1196" s="1">
        <v>2762</v>
      </c>
      <c r="E1196" s="1">
        <v>1</v>
      </c>
      <c r="F1196" s="1">
        <v>58</v>
      </c>
      <c r="G1196" s="2"/>
    </row>
    <row r="1197" spans="1:7">
      <c r="A1197" s="1">
        <v>29176</v>
      </c>
      <c r="B1197" s="2">
        <v>39048</v>
      </c>
      <c r="C1197" s="3">
        <v>637</v>
      </c>
      <c r="D1197" s="1">
        <v>16960</v>
      </c>
      <c r="E1197" s="1">
        <v>1</v>
      </c>
      <c r="F1197" s="1">
        <v>855</v>
      </c>
      <c r="G1197" s="2"/>
    </row>
    <row r="1198" spans="1:7">
      <c r="A1198" s="1">
        <v>29176</v>
      </c>
      <c r="B1198" s="2">
        <v>39048</v>
      </c>
      <c r="C1198" s="3">
        <v>637</v>
      </c>
      <c r="D1198" s="1">
        <v>17475</v>
      </c>
      <c r="E1198" s="1">
        <v>1</v>
      </c>
      <c r="F1198" s="1">
        <v>950</v>
      </c>
      <c r="G1198" s="2"/>
    </row>
    <row r="1199" spans="1:7">
      <c r="A1199" s="1">
        <v>29214</v>
      </c>
      <c r="B1199" s="2">
        <v>39049</v>
      </c>
      <c r="C1199" s="3">
        <v>284</v>
      </c>
      <c r="D1199" s="1">
        <v>75187</v>
      </c>
      <c r="E1199" s="1">
        <v>1</v>
      </c>
      <c r="F1199" s="1">
        <v>1299</v>
      </c>
      <c r="G1199" s="2"/>
    </row>
    <row r="1200" spans="1:7">
      <c r="A1200" s="1">
        <v>29258</v>
      </c>
      <c r="B1200" s="2">
        <v>39049</v>
      </c>
      <c r="C1200" s="3">
        <v>921</v>
      </c>
      <c r="D1200" s="1">
        <v>69730</v>
      </c>
      <c r="E1200" s="1">
        <v>1</v>
      </c>
      <c r="F1200" s="1">
        <v>429</v>
      </c>
      <c r="G1200" s="2"/>
    </row>
    <row r="1201" spans="1:7">
      <c r="A1201" s="1">
        <v>29258</v>
      </c>
      <c r="B1201" s="2">
        <v>39049</v>
      </c>
      <c r="C1201" s="3">
        <v>921</v>
      </c>
      <c r="D1201" s="1">
        <v>40233</v>
      </c>
      <c r="E1201" s="1">
        <v>5</v>
      </c>
      <c r="F1201" s="1">
        <v>3170</v>
      </c>
      <c r="G1201" s="2"/>
    </row>
    <row r="1202" spans="1:7">
      <c r="A1202" s="1">
        <v>29264</v>
      </c>
      <c r="B1202" s="2">
        <v>39050</v>
      </c>
      <c r="C1202" s="3">
        <v>1246</v>
      </c>
      <c r="D1202" s="1">
        <v>51398</v>
      </c>
      <c r="E1202" s="1">
        <v>1</v>
      </c>
      <c r="F1202" s="1">
        <v>715</v>
      </c>
      <c r="G1202" s="2"/>
    </row>
    <row r="1203" spans="1:7">
      <c r="A1203" s="1">
        <v>29294</v>
      </c>
      <c r="B1203" s="2">
        <v>39050</v>
      </c>
      <c r="C1203" s="3">
        <v>2942</v>
      </c>
      <c r="D1203" s="1">
        <v>2781</v>
      </c>
      <c r="E1203" s="1">
        <v>1</v>
      </c>
      <c r="F1203" s="1">
        <v>58</v>
      </c>
      <c r="G1203" s="2"/>
    </row>
    <row r="1204" spans="1:7">
      <c r="A1204" s="1">
        <v>29294</v>
      </c>
      <c r="B1204" s="2">
        <v>39050</v>
      </c>
      <c r="C1204" s="3">
        <v>2942</v>
      </c>
      <c r="D1204" s="1">
        <v>2781</v>
      </c>
      <c r="E1204" s="1">
        <v>1</v>
      </c>
      <c r="F1204" s="1">
        <v>58</v>
      </c>
      <c r="G1204" s="2"/>
    </row>
    <row r="1205" spans="1:7">
      <c r="A1205" s="1">
        <v>29302</v>
      </c>
      <c r="B1205" s="2">
        <v>39050</v>
      </c>
      <c r="C1205" s="3">
        <v>3610</v>
      </c>
      <c r="D1205" s="1">
        <v>55254</v>
      </c>
      <c r="E1205" s="1">
        <v>1</v>
      </c>
      <c r="F1205" s="1">
        <v>55</v>
      </c>
      <c r="G1205" s="2"/>
    </row>
    <row r="1206" spans="1:7">
      <c r="A1206" s="1">
        <v>29391</v>
      </c>
      <c r="B1206" s="2">
        <v>39051</v>
      </c>
      <c r="C1206" s="3">
        <v>539</v>
      </c>
      <c r="D1206" s="1">
        <v>16778</v>
      </c>
      <c r="E1206" s="1">
        <v>1</v>
      </c>
      <c r="F1206" s="1">
        <v>60</v>
      </c>
      <c r="G1206" s="2"/>
    </row>
    <row r="1207" spans="1:7">
      <c r="A1207" s="1">
        <v>29391</v>
      </c>
      <c r="B1207" s="2">
        <v>39051</v>
      </c>
      <c r="C1207" s="3">
        <v>539</v>
      </c>
      <c r="D1207" s="1">
        <v>16672</v>
      </c>
      <c r="E1207" s="1">
        <v>1</v>
      </c>
      <c r="F1207" s="1">
        <v>70</v>
      </c>
      <c r="G1207" s="2"/>
    </row>
    <row r="1208" spans="1:7">
      <c r="A1208" s="1">
        <v>29430</v>
      </c>
      <c r="B1208" s="2">
        <v>39052</v>
      </c>
      <c r="C1208" s="3">
        <v>1944</v>
      </c>
      <c r="D1208" s="1">
        <v>67368</v>
      </c>
      <c r="E1208" s="1">
        <v>1</v>
      </c>
      <c r="F1208" s="1">
        <v>330</v>
      </c>
      <c r="G1208" s="2"/>
    </row>
    <row r="1209" spans="1:7">
      <c r="A1209" s="1">
        <v>29430</v>
      </c>
      <c r="B1209" s="2">
        <v>39052</v>
      </c>
      <c r="C1209" s="3">
        <v>1944</v>
      </c>
      <c r="D1209" s="1">
        <v>67368</v>
      </c>
      <c r="E1209" s="1">
        <v>1</v>
      </c>
      <c r="F1209" s="1">
        <v>330</v>
      </c>
      <c r="G1209" s="2"/>
    </row>
    <row r="1210" spans="1:7">
      <c r="A1210" s="1">
        <v>29466</v>
      </c>
      <c r="B1210" s="2">
        <v>39052</v>
      </c>
      <c r="C1210" s="3">
        <v>4780</v>
      </c>
      <c r="D1210" s="1">
        <v>40236</v>
      </c>
      <c r="E1210" s="1">
        <v>1</v>
      </c>
      <c r="F1210" s="1">
        <v>581</v>
      </c>
      <c r="G1210" s="2"/>
    </row>
    <row r="1211" spans="1:7">
      <c r="A1211" s="1">
        <v>29517</v>
      </c>
      <c r="B1211" s="2">
        <v>39053</v>
      </c>
      <c r="C1211" s="3">
        <v>2956</v>
      </c>
      <c r="D1211" s="1">
        <v>71649</v>
      </c>
      <c r="E1211" s="1">
        <v>1</v>
      </c>
      <c r="F1211" s="1">
        <v>450</v>
      </c>
      <c r="G1211" s="2"/>
    </row>
    <row r="1212" spans="1:7">
      <c r="A1212" s="1">
        <v>29530</v>
      </c>
      <c r="B1212" s="2">
        <v>39053</v>
      </c>
      <c r="C1212" s="3">
        <v>3529</v>
      </c>
      <c r="D1212" s="1">
        <v>67003</v>
      </c>
      <c r="E1212" s="1">
        <v>1</v>
      </c>
      <c r="F1212" s="1">
        <v>2490</v>
      </c>
      <c r="G1212" s="2"/>
    </row>
    <row r="1213" spans="1:7">
      <c r="A1213" s="1">
        <v>29576</v>
      </c>
      <c r="B1213" s="2">
        <v>39054</v>
      </c>
      <c r="C1213" s="3">
        <v>1006</v>
      </c>
      <c r="D1213" s="1">
        <v>71935</v>
      </c>
      <c r="E1213" s="1">
        <v>1</v>
      </c>
      <c r="F1213" s="1">
        <v>149</v>
      </c>
      <c r="G1213" s="2"/>
    </row>
    <row r="1214" spans="1:7">
      <c r="A1214" s="1">
        <v>29576</v>
      </c>
      <c r="B1214" s="2">
        <v>39054</v>
      </c>
      <c r="C1214" s="3">
        <v>1006</v>
      </c>
      <c r="D1214" s="1">
        <v>71935</v>
      </c>
      <c r="E1214" s="1">
        <v>1</v>
      </c>
      <c r="F1214" s="1">
        <v>149</v>
      </c>
      <c r="G1214" s="2"/>
    </row>
    <row r="1215" spans="1:7">
      <c r="A1215" s="1">
        <v>29576</v>
      </c>
      <c r="B1215" s="2">
        <v>39054</v>
      </c>
      <c r="C1215" s="3">
        <v>1006</v>
      </c>
      <c r="D1215" s="1">
        <v>69957</v>
      </c>
      <c r="E1215" s="1">
        <v>1</v>
      </c>
      <c r="F1215" s="1">
        <v>499</v>
      </c>
      <c r="G1215" s="2"/>
    </row>
    <row r="1216" spans="1:7">
      <c r="A1216" s="1">
        <v>29782</v>
      </c>
      <c r="B1216" s="2">
        <v>39056</v>
      </c>
      <c r="C1216" s="3">
        <v>2787</v>
      </c>
      <c r="D1216" s="1">
        <v>69955</v>
      </c>
      <c r="E1216" s="1">
        <v>1</v>
      </c>
      <c r="F1216" s="1">
        <v>349</v>
      </c>
      <c r="G1216" s="2"/>
    </row>
    <row r="1217" spans="1:7">
      <c r="A1217" s="1">
        <v>29827</v>
      </c>
      <c r="B1217" s="2">
        <v>39057</v>
      </c>
      <c r="C1217" s="3">
        <v>1464</v>
      </c>
      <c r="D1217" s="1">
        <v>73966</v>
      </c>
      <c r="E1217" s="1">
        <v>1</v>
      </c>
      <c r="F1217" s="1">
        <v>480</v>
      </c>
      <c r="G1217" s="2"/>
    </row>
    <row r="1218" spans="1:7">
      <c r="A1218" s="1">
        <v>29827</v>
      </c>
      <c r="B1218" s="2">
        <v>39057</v>
      </c>
      <c r="C1218" s="3">
        <v>1464</v>
      </c>
      <c r="D1218" s="1">
        <v>73967</v>
      </c>
      <c r="E1218" s="1">
        <v>1</v>
      </c>
      <c r="F1218" s="1">
        <v>553</v>
      </c>
      <c r="G1218" s="2"/>
    </row>
    <row r="1219" spans="1:7">
      <c r="A1219" s="1">
        <v>29855</v>
      </c>
      <c r="B1219" s="2">
        <v>39057</v>
      </c>
      <c r="C1219" s="3">
        <v>284</v>
      </c>
      <c r="D1219" s="1">
        <v>40069</v>
      </c>
      <c r="E1219" s="1">
        <v>1</v>
      </c>
      <c r="F1219" s="1">
        <v>149</v>
      </c>
      <c r="G1219" s="2"/>
    </row>
    <row r="1220" spans="1:7">
      <c r="A1220" s="1">
        <v>29855</v>
      </c>
      <c r="B1220" s="2">
        <v>39057</v>
      </c>
      <c r="C1220" s="3">
        <v>284</v>
      </c>
      <c r="D1220" s="1">
        <v>67274</v>
      </c>
      <c r="E1220" s="1">
        <v>1</v>
      </c>
      <c r="F1220" s="1">
        <v>199</v>
      </c>
      <c r="G1220" s="2"/>
    </row>
    <row r="1221" spans="1:7">
      <c r="A1221" s="1">
        <v>29855</v>
      </c>
      <c r="B1221" s="2">
        <v>39057</v>
      </c>
      <c r="C1221" s="3">
        <v>284</v>
      </c>
      <c r="D1221" s="1">
        <v>76240</v>
      </c>
      <c r="E1221" s="1">
        <v>1</v>
      </c>
      <c r="F1221" s="1">
        <v>169</v>
      </c>
      <c r="G1221" s="2"/>
    </row>
    <row r="1222" spans="1:7">
      <c r="A1222" s="1">
        <v>29855</v>
      </c>
      <c r="B1222" s="2">
        <v>39057</v>
      </c>
      <c r="C1222" s="3">
        <v>284</v>
      </c>
      <c r="D1222" s="1">
        <v>75667</v>
      </c>
      <c r="E1222" s="1">
        <v>1</v>
      </c>
      <c r="F1222" s="1">
        <v>309</v>
      </c>
      <c r="G1222" s="2"/>
    </row>
    <row r="1223" spans="1:7">
      <c r="A1223" s="1">
        <v>29942</v>
      </c>
      <c r="B1223" s="2">
        <v>39058</v>
      </c>
      <c r="C1223" s="3">
        <v>332</v>
      </c>
      <c r="D1223" s="1">
        <v>49749</v>
      </c>
      <c r="E1223" s="1">
        <v>1</v>
      </c>
      <c r="F1223" s="1">
        <v>2</v>
      </c>
      <c r="G1223" s="2"/>
    </row>
    <row r="1224" spans="1:7">
      <c r="A1224" s="1">
        <v>30077</v>
      </c>
      <c r="B1224" s="2">
        <v>39060</v>
      </c>
      <c r="C1224" s="3">
        <v>1726</v>
      </c>
      <c r="D1224" s="1">
        <v>71548</v>
      </c>
      <c r="E1224" s="1">
        <v>1</v>
      </c>
      <c r="F1224" s="1">
        <v>2190</v>
      </c>
      <c r="G1224" s="2"/>
    </row>
    <row r="1225" spans="1:7">
      <c r="A1225" s="1">
        <v>30077</v>
      </c>
      <c r="B1225" s="2">
        <v>39060</v>
      </c>
      <c r="C1225" s="3">
        <v>1726</v>
      </c>
      <c r="D1225" s="1">
        <v>71548</v>
      </c>
      <c r="E1225" s="1">
        <v>1</v>
      </c>
      <c r="F1225" s="1">
        <v>2490</v>
      </c>
      <c r="G1225" s="2"/>
    </row>
    <row r="1226" spans="1:7">
      <c r="A1226" s="1">
        <v>30103</v>
      </c>
      <c r="B1226" s="2">
        <v>39060</v>
      </c>
      <c r="C1226" s="3">
        <v>332</v>
      </c>
      <c r="D1226" s="1">
        <v>75069</v>
      </c>
      <c r="E1226" s="1">
        <v>1</v>
      </c>
      <c r="F1226" s="1">
        <v>1332</v>
      </c>
      <c r="G1226" s="2"/>
    </row>
    <row r="1227" spans="1:7">
      <c r="A1227" s="1">
        <v>30231</v>
      </c>
      <c r="B1227" s="2">
        <v>39061</v>
      </c>
      <c r="C1227" s="3">
        <v>62</v>
      </c>
      <c r="D1227" s="1">
        <v>47816</v>
      </c>
      <c r="E1227" s="1">
        <v>1</v>
      </c>
      <c r="F1227" s="1">
        <v>69</v>
      </c>
      <c r="G1227" s="2"/>
    </row>
    <row r="1228" spans="1:7">
      <c r="A1228" s="1">
        <v>30266</v>
      </c>
      <c r="B1228" s="2">
        <v>39062</v>
      </c>
      <c r="C1228" s="3">
        <v>2030</v>
      </c>
      <c r="D1228" s="1">
        <v>2805</v>
      </c>
      <c r="E1228" s="1">
        <v>1</v>
      </c>
      <c r="F1228" s="1">
        <v>55</v>
      </c>
      <c r="G1228" s="2"/>
    </row>
    <row r="1229" spans="1:7">
      <c r="A1229" s="1">
        <v>30408</v>
      </c>
      <c r="B1229" s="2">
        <v>39064</v>
      </c>
      <c r="C1229" s="3">
        <v>1246</v>
      </c>
      <c r="D1229" s="1">
        <v>73858</v>
      </c>
      <c r="E1229" s="1">
        <v>1</v>
      </c>
      <c r="F1229" s="1">
        <v>3099</v>
      </c>
      <c r="G1229" s="2"/>
    </row>
    <row r="1230" spans="1:7">
      <c r="A1230" s="1">
        <v>30408</v>
      </c>
      <c r="B1230" s="2">
        <v>39064</v>
      </c>
      <c r="C1230" s="3">
        <v>1246</v>
      </c>
      <c r="D1230" s="1">
        <v>73966</v>
      </c>
      <c r="E1230" s="1">
        <v>1</v>
      </c>
      <c r="F1230" s="1">
        <v>480</v>
      </c>
      <c r="G1230" s="2"/>
    </row>
    <row r="1231" spans="1:7">
      <c r="A1231" s="1">
        <v>30410</v>
      </c>
      <c r="B1231" s="2">
        <v>39064</v>
      </c>
      <c r="C1231" s="3">
        <v>139</v>
      </c>
      <c r="D1231" s="1">
        <v>55856</v>
      </c>
      <c r="E1231" s="1">
        <v>1</v>
      </c>
      <c r="F1231" s="1">
        <v>249</v>
      </c>
      <c r="G1231" s="2"/>
    </row>
    <row r="1232" spans="1:7">
      <c r="A1232" s="1">
        <v>30454</v>
      </c>
      <c r="B1232" s="2">
        <v>39064</v>
      </c>
      <c r="C1232" s="3">
        <v>3212</v>
      </c>
      <c r="D1232" s="1">
        <v>64217</v>
      </c>
      <c r="E1232" s="1">
        <v>1</v>
      </c>
      <c r="F1232" s="1">
        <v>299</v>
      </c>
      <c r="G1232" s="2"/>
    </row>
    <row r="1233" spans="1:7">
      <c r="A1233" s="1">
        <v>30628</v>
      </c>
      <c r="B1233" s="2">
        <v>39066</v>
      </c>
      <c r="C1233" s="3">
        <v>92</v>
      </c>
      <c r="D1233" s="1">
        <v>73855</v>
      </c>
      <c r="E1233" s="1">
        <v>1</v>
      </c>
      <c r="F1233" s="1">
        <v>2049</v>
      </c>
      <c r="G1233" s="2"/>
    </row>
    <row r="1234" spans="1:7">
      <c r="A1234" s="1">
        <v>30666</v>
      </c>
      <c r="B1234" s="2">
        <v>39067</v>
      </c>
      <c r="C1234" s="3">
        <v>2814</v>
      </c>
      <c r="D1234" s="1">
        <v>72447</v>
      </c>
      <c r="E1234" s="1">
        <v>1</v>
      </c>
      <c r="F1234" s="1">
        <v>299</v>
      </c>
      <c r="G1234" s="2"/>
    </row>
    <row r="1235" spans="1:7">
      <c r="A1235" s="1">
        <v>30667</v>
      </c>
      <c r="B1235" s="2">
        <v>39067</v>
      </c>
      <c r="C1235" s="3">
        <v>284</v>
      </c>
      <c r="D1235" s="1">
        <v>16681</v>
      </c>
      <c r="E1235" s="1">
        <v>1</v>
      </c>
      <c r="F1235" s="1">
        <v>55</v>
      </c>
      <c r="G1235" s="2"/>
    </row>
    <row r="1236" spans="1:7">
      <c r="A1236" s="1">
        <v>30667</v>
      </c>
      <c r="B1236" s="2">
        <v>39067</v>
      </c>
      <c r="C1236" s="3">
        <v>284</v>
      </c>
      <c r="D1236" s="1">
        <v>72751</v>
      </c>
      <c r="E1236" s="1">
        <v>1</v>
      </c>
      <c r="F1236" s="1">
        <v>129</v>
      </c>
      <c r="G1236" s="2"/>
    </row>
    <row r="1237" spans="1:7">
      <c r="A1237" s="1">
        <v>30760</v>
      </c>
      <c r="B1237" s="2">
        <v>39068</v>
      </c>
      <c r="C1237" s="3">
        <v>2122</v>
      </c>
      <c r="D1237" s="1">
        <v>49748</v>
      </c>
      <c r="E1237" s="1">
        <v>1</v>
      </c>
      <c r="F1237" s="1">
        <v>3</v>
      </c>
      <c r="G1237" s="2"/>
    </row>
    <row r="1238" spans="1:7">
      <c r="A1238" s="1">
        <v>30760</v>
      </c>
      <c r="B1238" s="2">
        <v>39068</v>
      </c>
      <c r="C1238" s="3">
        <v>2122</v>
      </c>
      <c r="D1238" s="1">
        <v>61990</v>
      </c>
      <c r="E1238" s="1">
        <v>1</v>
      </c>
      <c r="F1238" s="1">
        <v>239</v>
      </c>
      <c r="G1238" s="2"/>
    </row>
    <row r="1239" spans="1:7">
      <c r="A1239" s="1">
        <v>30760</v>
      </c>
      <c r="B1239" s="2">
        <v>39068</v>
      </c>
      <c r="C1239" s="3">
        <v>2122</v>
      </c>
      <c r="D1239" s="1">
        <v>61990</v>
      </c>
      <c r="E1239" s="1">
        <v>1</v>
      </c>
      <c r="F1239" s="1">
        <v>239</v>
      </c>
      <c r="G1239" s="2"/>
    </row>
    <row r="1240" spans="1:7">
      <c r="A1240" s="1">
        <v>30760</v>
      </c>
      <c r="B1240" s="2">
        <v>39068</v>
      </c>
      <c r="C1240" s="3">
        <v>2122</v>
      </c>
      <c r="D1240" s="1">
        <v>67366</v>
      </c>
      <c r="E1240" s="1">
        <v>1</v>
      </c>
      <c r="F1240" s="1">
        <v>330</v>
      </c>
      <c r="G1240" s="2"/>
    </row>
    <row r="1241" spans="1:7">
      <c r="A1241" s="1">
        <v>30760</v>
      </c>
      <c r="B1241" s="2">
        <v>39068</v>
      </c>
      <c r="C1241" s="3">
        <v>2122</v>
      </c>
      <c r="D1241" s="1">
        <v>67365</v>
      </c>
      <c r="E1241" s="1">
        <v>1</v>
      </c>
      <c r="F1241" s="1">
        <v>330</v>
      </c>
      <c r="G1241" s="2"/>
    </row>
    <row r="1242" spans="1:7">
      <c r="A1242" s="1">
        <v>30760</v>
      </c>
      <c r="B1242" s="2">
        <v>39068</v>
      </c>
      <c r="C1242" s="3">
        <v>2122</v>
      </c>
      <c r="D1242" s="1">
        <v>67364</v>
      </c>
      <c r="E1242" s="1">
        <v>1</v>
      </c>
      <c r="F1242" s="1">
        <v>330</v>
      </c>
      <c r="G1242" s="2"/>
    </row>
    <row r="1243" spans="1:7">
      <c r="A1243" s="1">
        <v>30760</v>
      </c>
      <c r="B1243" s="2">
        <v>39068</v>
      </c>
      <c r="C1243" s="3">
        <v>2122</v>
      </c>
      <c r="D1243" s="1">
        <v>67368</v>
      </c>
      <c r="E1243" s="1">
        <v>2</v>
      </c>
      <c r="F1243" s="1">
        <v>660</v>
      </c>
      <c r="G1243" s="2"/>
    </row>
    <row r="1244" spans="1:7">
      <c r="A1244" s="1">
        <v>30760</v>
      </c>
      <c r="B1244" s="2">
        <v>39068</v>
      </c>
      <c r="C1244" s="3">
        <v>2122</v>
      </c>
      <c r="D1244" s="1">
        <v>34646</v>
      </c>
      <c r="E1244" s="1">
        <v>2</v>
      </c>
      <c r="F1244" s="1">
        <v>1620</v>
      </c>
      <c r="G1244" s="2"/>
    </row>
    <row r="1245" spans="1:7">
      <c r="A1245" s="1">
        <v>30760</v>
      </c>
      <c r="B1245" s="2">
        <v>39068</v>
      </c>
      <c r="C1245" s="3">
        <v>2122</v>
      </c>
      <c r="D1245" s="1">
        <v>34645</v>
      </c>
      <c r="E1245" s="1">
        <v>2</v>
      </c>
      <c r="F1245" s="1">
        <v>1820</v>
      </c>
      <c r="G1245" s="2"/>
    </row>
    <row r="1246" spans="1:7">
      <c r="A1246" s="1">
        <v>30926</v>
      </c>
      <c r="B1246" s="2">
        <v>39070</v>
      </c>
      <c r="C1246" s="3">
        <v>1276</v>
      </c>
      <c r="D1246" s="1">
        <v>16781</v>
      </c>
      <c r="E1246" s="1">
        <v>1</v>
      </c>
      <c r="F1246" s="1">
        <v>140</v>
      </c>
      <c r="G1246" s="2"/>
    </row>
    <row r="1247" spans="1:7">
      <c r="A1247" s="1">
        <v>30962</v>
      </c>
      <c r="B1247" s="2">
        <v>39070</v>
      </c>
      <c r="C1247" s="3">
        <v>2995</v>
      </c>
      <c r="D1247" s="1">
        <v>74756</v>
      </c>
      <c r="E1247" s="1">
        <v>1</v>
      </c>
      <c r="F1247" s="1">
        <v>1329</v>
      </c>
      <c r="G1247" s="2"/>
    </row>
    <row r="1248" spans="1:7">
      <c r="A1248" s="1">
        <v>30962</v>
      </c>
      <c r="B1248" s="2">
        <v>39070</v>
      </c>
      <c r="C1248" s="3">
        <v>2995</v>
      </c>
      <c r="D1248" s="1">
        <v>55217</v>
      </c>
      <c r="E1248" s="1">
        <v>1</v>
      </c>
      <c r="F1248" s="1">
        <v>90</v>
      </c>
      <c r="G1248" s="2"/>
    </row>
    <row r="1249" spans="1:7">
      <c r="A1249" s="1">
        <v>31046</v>
      </c>
      <c r="B1249" s="2">
        <v>39071</v>
      </c>
      <c r="C1249" s="3">
        <v>3827</v>
      </c>
      <c r="D1249" s="1">
        <v>71312</v>
      </c>
      <c r="E1249" s="1">
        <v>1</v>
      </c>
      <c r="F1249" s="1">
        <v>59</v>
      </c>
      <c r="G1249" s="2"/>
    </row>
    <row r="1250" spans="1:7">
      <c r="A1250" s="1">
        <v>31081</v>
      </c>
      <c r="B1250" s="2">
        <v>39072</v>
      </c>
      <c r="C1250" s="3">
        <v>1464</v>
      </c>
      <c r="D1250" s="1">
        <v>69825</v>
      </c>
      <c r="E1250" s="1">
        <v>1</v>
      </c>
      <c r="F1250" s="1">
        <v>69</v>
      </c>
      <c r="G1250" s="2"/>
    </row>
    <row r="1251" spans="1:7">
      <c r="A1251" s="1">
        <v>31092</v>
      </c>
      <c r="B1251" s="2">
        <v>39072</v>
      </c>
      <c r="C1251" s="3">
        <v>1686</v>
      </c>
      <c r="D1251" s="1">
        <v>65153</v>
      </c>
      <c r="E1251" s="1">
        <v>1</v>
      </c>
      <c r="F1251" s="1">
        <v>488</v>
      </c>
      <c r="G1251" s="2"/>
    </row>
    <row r="1252" spans="1:7">
      <c r="A1252" s="1">
        <v>31117</v>
      </c>
      <c r="B1252" s="2">
        <v>39072</v>
      </c>
      <c r="C1252" s="3">
        <v>332</v>
      </c>
      <c r="D1252" s="1">
        <v>76226</v>
      </c>
      <c r="E1252" s="1">
        <v>1</v>
      </c>
      <c r="F1252" s="1">
        <v>315</v>
      </c>
      <c r="G1252" s="2"/>
    </row>
    <row r="1253" spans="1:7">
      <c r="A1253" s="1">
        <v>31117</v>
      </c>
      <c r="B1253" s="2">
        <v>39072</v>
      </c>
      <c r="C1253" s="3">
        <v>332</v>
      </c>
      <c r="D1253" s="1">
        <v>69952</v>
      </c>
      <c r="E1253" s="1">
        <v>1</v>
      </c>
      <c r="F1253" s="1">
        <v>6499</v>
      </c>
      <c r="G1253" s="2"/>
    </row>
    <row r="1254" spans="1:7">
      <c r="A1254" s="1">
        <v>31142</v>
      </c>
      <c r="B1254" s="2">
        <v>39072</v>
      </c>
      <c r="C1254" s="3">
        <v>4967</v>
      </c>
      <c r="D1254" s="1">
        <v>55187</v>
      </c>
      <c r="E1254" s="1">
        <v>1</v>
      </c>
      <c r="F1254" s="1">
        <v>105</v>
      </c>
      <c r="G1254" s="2"/>
    </row>
    <row r="1255" spans="1:7">
      <c r="A1255" s="1">
        <v>31150</v>
      </c>
      <c r="B1255" s="2">
        <v>39072</v>
      </c>
      <c r="C1255" s="3">
        <v>5918</v>
      </c>
      <c r="D1255" s="1">
        <v>75981</v>
      </c>
      <c r="E1255" s="1">
        <v>1</v>
      </c>
      <c r="F1255" s="1">
        <v>400</v>
      </c>
      <c r="G1255" s="2"/>
    </row>
    <row r="1256" spans="1:7">
      <c r="A1256" s="1">
        <v>31150</v>
      </c>
      <c r="B1256" s="2">
        <v>39072</v>
      </c>
      <c r="C1256" s="3">
        <v>5918</v>
      </c>
      <c r="D1256" s="1">
        <v>26466</v>
      </c>
      <c r="E1256" s="1">
        <v>1</v>
      </c>
      <c r="F1256" s="1">
        <v>400</v>
      </c>
      <c r="G1256" s="2"/>
    </row>
    <row r="1257" spans="1:7">
      <c r="A1257" s="1">
        <v>31150</v>
      </c>
      <c r="B1257" s="2">
        <v>39072</v>
      </c>
      <c r="C1257" s="3">
        <v>5918</v>
      </c>
      <c r="D1257" s="1">
        <v>63042</v>
      </c>
      <c r="E1257" s="1">
        <v>1</v>
      </c>
      <c r="F1257" s="1">
        <v>0</v>
      </c>
      <c r="G1257" s="2"/>
    </row>
    <row r="1258" spans="1:7">
      <c r="A1258" s="1">
        <v>31164</v>
      </c>
      <c r="B1258" s="2">
        <v>39073</v>
      </c>
      <c r="C1258" s="3">
        <v>139</v>
      </c>
      <c r="D1258" s="1">
        <v>75569</v>
      </c>
      <c r="E1258" s="1">
        <v>1</v>
      </c>
      <c r="F1258" s="1">
        <v>599</v>
      </c>
      <c r="G1258" s="2"/>
    </row>
    <row r="1259" spans="1:7">
      <c r="A1259" s="1">
        <v>31316</v>
      </c>
      <c r="B1259" s="2">
        <v>39074</v>
      </c>
      <c r="C1259" s="3">
        <v>1335</v>
      </c>
      <c r="D1259" s="1">
        <v>69771</v>
      </c>
      <c r="E1259" s="1">
        <v>1</v>
      </c>
      <c r="F1259" s="1">
        <v>299</v>
      </c>
      <c r="G1259" s="2"/>
    </row>
    <row r="1260" spans="1:7">
      <c r="A1260" s="1">
        <v>31396</v>
      </c>
      <c r="B1260" s="2">
        <v>39074</v>
      </c>
      <c r="C1260" s="3">
        <v>332</v>
      </c>
      <c r="D1260" s="1">
        <v>26466</v>
      </c>
      <c r="E1260" s="1">
        <v>1</v>
      </c>
      <c r="F1260" s="1">
        <v>300</v>
      </c>
      <c r="G1260" s="2"/>
    </row>
    <row r="1261" spans="1:7">
      <c r="A1261" s="1">
        <v>31396</v>
      </c>
      <c r="B1261" s="2">
        <v>39074</v>
      </c>
      <c r="C1261" s="3">
        <v>332</v>
      </c>
      <c r="D1261" s="1">
        <v>66697</v>
      </c>
      <c r="E1261" s="1">
        <v>1</v>
      </c>
      <c r="F1261" s="1">
        <v>250</v>
      </c>
      <c r="G1261" s="2"/>
    </row>
    <row r="1262" spans="1:7">
      <c r="A1262" s="1">
        <v>31413</v>
      </c>
      <c r="B1262" s="2">
        <v>39074</v>
      </c>
      <c r="C1262" s="3">
        <v>4011</v>
      </c>
      <c r="D1262" s="1">
        <v>63042</v>
      </c>
      <c r="E1262" s="1">
        <v>1</v>
      </c>
      <c r="F1262" s="1">
        <v>100</v>
      </c>
      <c r="G1262" s="2"/>
    </row>
    <row r="1263" spans="1:7">
      <c r="A1263" s="1">
        <v>31428</v>
      </c>
      <c r="B1263" s="2">
        <v>39074</v>
      </c>
      <c r="C1263" s="3">
        <v>4981</v>
      </c>
      <c r="D1263" s="1">
        <v>72270</v>
      </c>
      <c r="E1263" s="1">
        <v>1</v>
      </c>
      <c r="F1263" s="1">
        <v>39</v>
      </c>
      <c r="G1263" s="2"/>
    </row>
    <row r="1264" spans="1:7">
      <c r="A1264" s="1">
        <v>31428</v>
      </c>
      <c r="B1264" s="2">
        <v>39074</v>
      </c>
      <c r="C1264" s="3">
        <v>4981</v>
      </c>
      <c r="D1264" s="1">
        <v>72270</v>
      </c>
      <c r="E1264" s="1">
        <v>1</v>
      </c>
      <c r="F1264" s="1">
        <v>39</v>
      </c>
      <c r="G1264" s="2"/>
    </row>
    <row r="1265" spans="1:7">
      <c r="A1265" s="1">
        <v>31428</v>
      </c>
      <c r="B1265" s="2">
        <v>39074</v>
      </c>
      <c r="C1265" s="3">
        <v>4981</v>
      </c>
      <c r="D1265" s="1">
        <v>72750</v>
      </c>
      <c r="E1265" s="1">
        <v>1</v>
      </c>
      <c r="F1265" s="1">
        <v>279</v>
      </c>
      <c r="G1265" s="2"/>
    </row>
    <row r="1266" spans="1:7">
      <c r="A1266" s="1">
        <v>31475</v>
      </c>
      <c r="B1266" s="2">
        <v>39074</v>
      </c>
      <c r="C1266" s="3">
        <v>87</v>
      </c>
      <c r="D1266" s="1">
        <v>26466</v>
      </c>
      <c r="E1266" s="1">
        <v>1</v>
      </c>
      <c r="F1266" s="1">
        <v>400</v>
      </c>
      <c r="G1266" s="2"/>
    </row>
    <row r="1267" spans="1:7">
      <c r="A1267" s="1">
        <v>31520</v>
      </c>
      <c r="B1267" s="2">
        <v>39075</v>
      </c>
      <c r="C1267" s="3">
        <v>1726</v>
      </c>
      <c r="D1267" s="1">
        <v>74755</v>
      </c>
      <c r="E1267" s="1">
        <v>1</v>
      </c>
      <c r="F1267" s="1">
        <v>1399</v>
      </c>
      <c r="G1267" s="2"/>
    </row>
    <row r="1268" spans="1:7">
      <c r="A1268" s="1">
        <v>31547</v>
      </c>
      <c r="B1268" s="2">
        <v>39075</v>
      </c>
      <c r="C1268" s="3">
        <v>2501</v>
      </c>
      <c r="D1268" s="1">
        <v>73248</v>
      </c>
      <c r="E1268" s="1">
        <v>1</v>
      </c>
      <c r="F1268" s="1">
        <v>329</v>
      </c>
      <c r="G1268" s="2"/>
    </row>
    <row r="1269" spans="1:7">
      <c r="A1269" s="1">
        <v>31570</v>
      </c>
      <c r="B1269" s="2">
        <v>39075</v>
      </c>
      <c r="C1269" s="3">
        <v>287</v>
      </c>
      <c r="D1269" s="1">
        <v>73333</v>
      </c>
      <c r="E1269" s="1">
        <v>1</v>
      </c>
      <c r="F1269" s="1">
        <v>1888</v>
      </c>
      <c r="G1269" s="2"/>
    </row>
    <row r="1270" spans="1:7">
      <c r="A1270" s="1">
        <v>31570</v>
      </c>
      <c r="B1270" s="2">
        <v>39075</v>
      </c>
      <c r="C1270" s="3">
        <v>287</v>
      </c>
      <c r="D1270" s="1">
        <v>73333</v>
      </c>
      <c r="E1270" s="1">
        <v>1</v>
      </c>
      <c r="F1270" s="1">
        <v>1888</v>
      </c>
      <c r="G1270" s="2"/>
    </row>
    <row r="1271" spans="1:7">
      <c r="A1271" s="1">
        <v>31570</v>
      </c>
      <c r="B1271" s="2">
        <v>39075</v>
      </c>
      <c r="C1271" s="3">
        <v>287</v>
      </c>
      <c r="D1271" s="1">
        <v>73333</v>
      </c>
      <c r="E1271" s="1">
        <v>1</v>
      </c>
      <c r="F1271" s="1">
        <v>1888</v>
      </c>
      <c r="G1271" s="2"/>
    </row>
    <row r="1272" spans="1:7">
      <c r="A1272" s="1">
        <v>31647</v>
      </c>
      <c r="B1272" s="2">
        <v>39075</v>
      </c>
      <c r="C1272" s="3">
        <v>5943</v>
      </c>
      <c r="D1272" s="1">
        <v>66568</v>
      </c>
      <c r="E1272" s="1">
        <v>1</v>
      </c>
      <c r="F1272" s="1">
        <v>400</v>
      </c>
      <c r="G1272" s="2"/>
    </row>
    <row r="1273" spans="1:7">
      <c r="A1273" s="1">
        <v>31647</v>
      </c>
      <c r="B1273" s="2">
        <v>39075</v>
      </c>
      <c r="C1273" s="3">
        <v>5943</v>
      </c>
      <c r="D1273" s="1">
        <v>63042</v>
      </c>
      <c r="E1273" s="1">
        <v>1</v>
      </c>
      <c r="F1273" s="1">
        <v>0</v>
      </c>
      <c r="G1273" s="2"/>
    </row>
    <row r="1274" spans="1:7">
      <c r="A1274" s="1">
        <v>31660</v>
      </c>
      <c r="B1274" s="2">
        <v>39075</v>
      </c>
      <c r="C1274" s="3">
        <v>805</v>
      </c>
      <c r="D1274" s="1">
        <v>51158</v>
      </c>
      <c r="E1274" s="1">
        <v>1</v>
      </c>
      <c r="F1274" s="1">
        <v>313</v>
      </c>
      <c r="G1274" s="2"/>
    </row>
    <row r="1275" spans="1:7">
      <c r="A1275" s="1">
        <v>31674</v>
      </c>
      <c r="B1275" s="2">
        <v>39076</v>
      </c>
      <c r="C1275" s="3">
        <v>1246</v>
      </c>
      <c r="D1275" s="1">
        <v>65674</v>
      </c>
      <c r="E1275" s="1">
        <v>1</v>
      </c>
      <c r="F1275" s="1">
        <v>480</v>
      </c>
      <c r="G1275" s="2"/>
    </row>
    <row r="1276" spans="1:7">
      <c r="A1276" s="1">
        <v>31674</v>
      </c>
      <c r="B1276" s="2">
        <v>39076</v>
      </c>
      <c r="C1276" s="3">
        <v>1246</v>
      </c>
      <c r="D1276" s="1">
        <v>65675</v>
      </c>
      <c r="E1276" s="1">
        <v>1</v>
      </c>
      <c r="F1276" s="1">
        <v>553</v>
      </c>
      <c r="G1276" s="2"/>
    </row>
    <row r="1277" spans="1:7">
      <c r="A1277" s="1">
        <v>31680</v>
      </c>
      <c r="B1277" s="2">
        <v>39076</v>
      </c>
      <c r="C1277" s="3">
        <v>1335</v>
      </c>
      <c r="D1277" s="1">
        <v>74447</v>
      </c>
      <c r="E1277" s="1">
        <v>1</v>
      </c>
      <c r="F1277" s="1">
        <v>134</v>
      </c>
      <c r="G1277" s="2"/>
    </row>
    <row r="1278" spans="1:7">
      <c r="A1278" s="1">
        <v>31680</v>
      </c>
      <c r="B1278" s="2">
        <v>39076</v>
      </c>
      <c r="C1278" s="3">
        <v>1335</v>
      </c>
      <c r="D1278" s="1">
        <v>74109</v>
      </c>
      <c r="E1278" s="1">
        <v>1</v>
      </c>
      <c r="F1278" s="1">
        <v>376</v>
      </c>
      <c r="G1278" s="2"/>
    </row>
    <row r="1279" spans="1:7">
      <c r="A1279" s="1">
        <v>31680</v>
      </c>
      <c r="B1279" s="2">
        <v>39076</v>
      </c>
      <c r="C1279" s="3">
        <v>1335</v>
      </c>
      <c r="D1279" s="1">
        <v>74447</v>
      </c>
      <c r="E1279" s="1">
        <v>1</v>
      </c>
      <c r="F1279" s="1">
        <v>134</v>
      </c>
      <c r="G1279" s="2"/>
    </row>
    <row r="1280" spans="1:7">
      <c r="A1280" s="1">
        <v>31680</v>
      </c>
      <c r="B1280" s="2">
        <v>39076</v>
      </c>
      <c r="C1280" s="3">
        <v>1335</v>
      </c>
      <c r="D1280" s="1">
        <v>49748</v>
      </c>
      <c r="E1280" s="1">
        <v>1</v>
      </c>
      <c r="F1280" s="1">
        <v>3</v>
      </c>
      <c r="G1280" s="2"/>
    </row>
    <row r="1281" spans="1:7">
      <c r="A1281" s="1">
        <v>31680</v>
      </c>
      <c r="B1281" s="2">
        <v>39076</v>
      </c>
      <c r="C1281" s="3">
        <v>1335</v>
      </c>
      <c r="D1281" s="1">
        <v>16672</v>
      </c>
      <c r="E1281" s="1">
        <v>3</v>
      </c>
      <c r="F1281" s="1">
        <v>210</v>
      </c>
      <c r="G1281" s="2"/>
    </row>
    <row r="1282" spans="1:7">
      <c r="A1282" s="1">
        <v>31732</v>
      </c>
      <c r="B1282" s="2">
        <v>39076</v>
      </c>
      <c r="C1282" s="3">
        <v>3127</v>
      </c>
      <c r="D1282" s="1">
        <v>76684</v>
      </c>
      <c r="E1282" s="1">
        <v>1</v>
      </c>
      <c r="F1282" s="1">
        <v>39791</v>
      </c>
      <c r="G1282" s="2"/>
    </row>
    <row r="1283" spans="1:7">
      <c r="A1283" s="1">
        <v>31767</v>
      </c>
      <c r="B1283" s="2">
        <v>39076</v>
      </c>
      <c r="C1283" s="3">
        <v>5181</v>
      </c>
      <c r="D1283" s="1">
        <v>65000</v>
      </c>
      <c r="E1283" s="1">
        <v>1</v>
      </c>
      <c r="F1283" s="1">
        <v>125</v>
      </c>
      <c r="G1283" s="2"/>
    </row>
    <row r="1284" spans="1:7">
      <c r="A1284" s="1">
        <v>31767</v>
      </c>
      <c r="B1284" s="2">
        <v>39076</v>
      </c>
      <c r="C1284" s="3">
        <v>5181</v>
      </c>
      <c r="D1284" s="1">
        <v>65000</v>
      </c>
      <c r="E1284" s="1">
        <v>1</v>
      </c>
      <c r="F1284" s="1">
        <v>125</v>
      </c>
      <c r="G1284" s="2"/>
    </row>
    <row r="1285" spans="1:7">
      <c r="A1285" s="1">
        <v>31781</v>
      </c>
      <c r="B1285" s="2">
        <v>39076</v>
      </c>
      <c r="C1285" s="3">
        <v>5918</v>
      </c>
      <c r="D1285" s="1">
        <v>75894</v>
      </c>
      <c r="E1285" s="1">
        <v>1</v>
      </c>
      <c r="F1285" s="1">
        <v>6000</v>
      </c>
      <c r="G1285" s="2"/>
    </row>
    <row r="1286" spans="1:7">
      <c r="A1286" s="1">
        <v>31876</v>
      </c>
      <c r="B1286" s="2">
        <v>39077</v>
      </c>
      <c r="C1286" s="3">
        <v>2843</v>
      </c>
      <c r="D1286" s="1">
        <v>67273</v>
      </c>
      <c r="E1286" s="1">
        <v>1</v>
      </c>
      <c r="F1286" s="1">
        <v>199</v>
      </c>
      <c r="G1286" s="2"/>
    </row>
    <row r="1287" spans="1:7">
      <c r="A1287" s="1">
        <v>31944</v>
      </c>
      <c r="B1287" s="2">
        <v>39077</v>
      </c>
      <c r="C1287" s="3">
        <v>539</v>
      </c>
      <c r="D1287" s="1">
        <v>2808</v>
      </c>
      <c r="E1287" s="1">
        <v>1</v>
      </c>
      <c r="F1287" s="1">
        <v>116</v>
      </c>
      <c r="G1287" s="2"/>
    </row>
    <row r="1288" spans="1:7">
      <c r="A1288" s="1">
        <v>31950</v>
      </c>
      <c r="B1288" s="2">
        <v>39077</v>
      </c>
      <c r="C1288" s="3">
        <v>5690</v>
      </c>
      <c r="D1288" s="1">
        <v>71648</v>
      </c>
      <c r="E1288" s="1">
        <v>1</v>
      </c>
      <c r="F1288" s="1">
        <v>450</v>
      </c>
      <c r="G1288" s="2"/>
    </row>
    <row r="1289" spans="1:7">
      <c r="A1289" s="1">
        <v>31957</v>
      </c>
      <c r="B1289" s="2">
        <v>39077</v>
      </c>
      <c r="C1289" s="3">
        <v>5959</v>
      </c>
      <c r="D1289" s="1">
        <v>74769</v>
      </c>
      <c r="E1289" s="1">
        <v>1</v>
      </c>
      <c r="F1289" s="1">
        <v>400</v>
      </c>
      <c r="G1289" s="2"/>
    </row>
    <row r="1290" spans="1:7">
      <c r="A1290" s="1">
        <v>31957</v>
      </c>
      <c r="B1290" s="2">
        <v>39077</v>
      </c>
      <c r="C1290" s="3">
        <v>5959</v>
      </c>
      <c r="D1290" s="1">
        <v>63042</v>
      </c>
      <c r="E1290" s="1">
        <v>1</v>
      </c>
      <c r="F1290" s="1">
        <v>0</v>
      </c>
      <c r="G1290" s="2"/>
    </row>
    <row r="1291" spans="1:7">
      <c r="A1291" s="1">
        <v>31966</v>
      </c>
      <c r="B1291" s="2">
        <v>39077</v>
      </c>
      <c r="C1291" s="3">
        <v>637</v>
      </c>
      <c r="D1291" s="1">
        <v>16694</v>
      </c>
      <c r="E1291" s="1">
        <v>1</v>
      </c>
      <c r="F1291" s="1">
        <v>220</v>
      </c>
      <c r="G1291" s="2"/>
    </row>
    <row r="1292" spans="1:7">
      <c r="A1292" s="1">
        <v>31978</v>
      </c>
      <c r="B1292" s="2">
        <v>39078</v>
      </c>
      <c r="C1292" s="3">
        <v>1006</v>
      </c>
      <c r="D1292" s="1">
        <v>74725</v>
      </c>
      <c r="E1292" s="1">
        <v>1</v>
      </c>
      <c r="F1292" s="1">
        <v>49</v>
      </c>
      <c r="G1292" s="2"/>
    </row>
    <row r="1293" spans="1:7">
      <c r="A1293" s="1">
        <v>32012</v>
      </c>
      <c r="B1293" s="2">
        <v>39078</v>
      </c>
      <c r="C1293" s="3">
        <v>1686</v>
      </c>
      <c r="D1293" s="1">
        <v>26465</v>
      </c>
      <c r="E1293" s="1">
        <v>1</v>
      </c>
      <c r="F1293" s="1">
        <v>2300</v>
      </c>
      <c r="G1293" s="2"/>
    </row>
    <row r="1294" spans="1:7">
      <c r="A1294" s="1">
        <v>32041</v>
      </c>
      <c r="B1294" s="2">
        <v>39078</v>
      </c>
      <c r="C1294" s="3">
        <v>2800</v>
      </c>
      <c r="D1294" s="1">
        <v>16697</v>
      </c>
      <c r="E1294" s="1">
        <v>1</v>
      </c>
      <c r="F1294" s="1">
        <v>310</v>
      </c>
      <c r="G1294" s="2"/>
    </row>
    <row r="1295" spans="1:7">
      <c r="A1295" s="1">
        <v>32042</v>
      </c>
      <c r="B1295" s="2">
        <v>39078</v>
      </c>
      <c r="C1295" s="3">
        <v>284</v>
      </c>
      <c r="D1295" s="1">
        <v>55573</v>
      </c>
      <c r="E1295" s="1">
        <v>1</v>
      </c>
      <c r="F1295" s="1">
        <v>40</v>
      </c>
      <c r="G1295" s="2"/>
    </row>
    <row r="1296" spans="1:7">
      <c r="A1296" s="1">
        <v>32042</v>
      </c>
      <c r="B1296" s="2">
        <v>39078</v>
      </c>
      <c r="C1296" s="3">
        <v>284</v>
      </c>
      <c r="D1296" s="1">
        <v>69771</v>
      </c>
      <c r="E1296" s="1">
        <v>1</v>
      </c>
      <c r="F1296" s="1">
        <v>499</v>
      </c>
      <c r="G1296" s="2"/>
    </row>
    <row r="1297" spans="1:7">
      <c r="A1297" s="1">
        <v>32052</v>
      </c>
      <c r="B1297" s="2">
        <v>39078</v>
      </c>
      <c r="C1297" s="3">
        <v>3233</v>
      </c>
      <c r="D1297" s="1">
        <v>77507</v>
      </c>
      <c r="E1297" s="1">
        <v>1</v>
      </c>
      <c r="F1297" s="1">
        <v>1699</v>
      </c>
      <c r="G1297" s="2"/>
    </row>
    <row r="1298" spans="1:7">
      <c r="A1298" s="1">
        <v>32097</v>
      </c>
      <c r="B1298" s="2">
        <v>39078</v>
      </c>
      <c r="C1298" s="3">
        <v>539</v>
      </c>
      <c r="D1298" s="1">
        <v>72463</v>
      </c>
      <c r="E1298" s="1">
        <v>1</v>
      </c>
      <c r="F1298" s="1">
        <v>799</v>
      </c>
      <c r="G1298" s="2"/>
    </row>
    <row r="1299" spans="1:7">
      <c r="A1299" s="1">
        <v>32102</v>
      </c>
      <c r="B1299" s="2">
        <v>39078</v>
      </c>
      <c r="C1299" s="3">
        <v>5649</v>
      </c>
      <c r="D1299" s="1">
        <v>74769</v>
      </c>
      <c r="E1299" s="1">
        <v>1</v>
      </c>
      <c r="F1299" s="1">
        <v>400</v>
      </c>
      <c r="G1299" s="2"/>
    </row>
    <row r="1300" spans="1:7">
      <c r="A1300" s="1">
        <v>32102</v>
      </c>
      <c r="B1300" s="2">
        <v>39078</v>
      </c>
      <c r="C1300" s="3">
        <v>5649</v>
      </c>
      <c r="D1300" s="1">
        <v>63042</v>
      </c>
      <c r="E1300" s="1">
        <v>1</v>
      </c>
      <c r="F1300" s="1">
        <v>0</v>
      </c>
      <c r="G1300" s="2"/>
    </row>
    <row r="1301" spans="1:7">
      <c r="A1301" s="1">
        <v>32102</v>
      </c>
      <c r="B1301" s="2">
        <v>39078</v>
      </c>
      <c r="C1301" s="3">
        <v>5649</v>
      </c>
      <c r="D1301" s="1">
        <v>74999</v>
      </c>
      <c r="E1301" s="1">
        <v>1</v>
      </c>
      <c r="F1301" s="1">
        <v>169</v>
      </c>
      <c r="G1301" s="2"/>
    </row>
    <row r="1302" spans="1:7">
      <c r="A1302" s="1">
        <v>32102</v>
      </c>
      <c r="B1302" s="2">
        <v>39078</v>
      </c>
      <c r="C1302" s="3">
        <v>5649</v>
      </c>
      <c r="D1302" s="1">
        <v>76541</v>
      </c>
      <c r="E1302" s="1">
        <v>1</v>
      </c>
      <c r="F1302" s="1">
        <v>998</v>
      </c>
      <c r="G1302" s="2"/>
    </row>
    <row r="1303" spans="1:7">
      <c r="A1303" s="1">
        <v>32102</v>
      </c>
      <c r="B1303" s="2">
        <v>39078</v>
      </c>
      <c r="C1303" s="3">
        <v>5649</v>
      </c>
      <c r="D1303" s="1">
        <v>2808</v>
      </c>
      <c r="E1303" s="1">
        <v>1</v>
      </c>
      <c r="F1303" s="1">
        <v>116</v>
      </c>
      <c r="G1303" s="2"/>
    </row>
    <row r="1304" spans="1:7">
      <c r="A1304" s="1">
        <v>32106</v>
      </c>
      <c r="B1304" s="2">
        <v>39078</v>
      </c>
      <c r="C1304" s="3">
        <v>5943</v>
      </c>
      <c r="D1304" s="1">
        <v>72463</v>
      </c>
      <c r="E1304" s="1">
        <v>1</v>
      </c>
      <c r="F1304" s="1">
        <v>799</v>
      </c>
      <c r="G1304" s="2"/>
    </row>
    <row r="1305" spans="1:7">
      <c r="A1305" s="1">
        <v>32142</v>
      </c>
      <c r="B1305" s="2">
        <v>39079</v>
      </c>
      <c r="C1305" s="3">
        <v>139</v>
      </c>
      <c r="D1305" s="1">
        <v>16579</v>
      </c>
      <c r="E1305" s="1">
        <v>1</v>
      </c>
      <c r="F1305" s="1">
        <v>329</v>
      </c>
      <c r="G1305" s="2"/>
    </row>
    <row r="1306" spans="1:7">
      <c r="A1306" s="1">
        <v>32171</v>
      </c>
      <c r="B1306" s="2">
        <v>39079</v>
      </c>
      <c r="C1306" s="3">
        <v>2239</v>
      </c>
      <c r="D1306" s="1">
        <v>75183</v>
      </c>
      <c r="E1306" s="1">
        <v>1</v>
      </c>
      <c r="F1306" s="1">
        <v>998</v>
      </c>
      <c r="G1306" s="2"/>
    </row>
    <row r="1307" spans="1:7">
      <c r="A1307" s="1">
        <v>32171</v>
      </c>
      <c r="B1307" s="2">
        <v>39079</v>
      </c>
      <c r="C1307" s="3">
        <v>2239</v>
      </c>
      <c r="D1307" s="1">
        <v>67367</v>
      </c>
      <c r="E1307" s="1">
        <v>1</v>
      </c>
      <c r="F1307" s="1">
        <v>480</v>
      </c>
      <c r="G1307" s="2"/>
    </row>
    <row r="1308" spans="1:7">
      <c r="A1308" s="1">
        <v>32175</v>
      </c>
      <c r="B1308" s="2">
        <v>39079</v>
      </c>
      <c r="C1308" s="3">
        <v>2307</v>
      </c>
      <c r="D1308" s="1">
        <v>72463</v>
      </c>
      <c r="E1308" s="1">
        <v>18</v>
      </c>
      <c r="F1308" s="1">
        <v>14382</v>
      </c>
      <c r="G1308" s="2"/>
    </row>
    <row r="1309" spans="1:7">
      <c r="A1309" s="1">
        <v>32274</v>
      </c>
      <c r="B1309" s="2">
        <v>39079</v>
      </c>
      <c r="C1309" s="3">
        <v>637</v>
      </c>
      <c r="D1309" s="1">
        <v>71537</v>
      </c>
      <c r="E1309" s="1">
        <v>1</v>
      </c>
      <c r="F1309" s="1">
        <v>89</v>
      </c>
      <c r="G1309" s="2"/>
    </row>
    <row r="1310" spans="1:7">
      <c r="A1310" s="1">
        <v>32421</v>
      </c>
      <c r="B1310" s="2">
        <v>39081</v>
      </c>
      <c r="C1310" s="3">
        <v>1006</v>
      </c>
      <c r="D1310" s="1">
        <v>77711</v>
      </c>
      <c r="E1310" s="1">
        <v>9</v>
      </c>
      <c r="F1310" s="1">
        <v>0</v>
      </c>
      <c r="G1310" s="2"/>
    </row>
    <row r="1311" spans="1:7">
      <c r="A1311" s="1">
        <v>32421</v>
      </c>
      <c r="B1311" s="2">
        <v>39081</v>
      </c>
      <c r="C1311" s="3">
        <v>1006</v>
      </c>
      <c r="D1311" s="1">
        <v>77692</v>
      </c>
      <c r="E1311" s="1">
        <v>1</v>
      </c>
      <c r="F1311" s="1">
        <v>0</v>
      </c>
      <c r="G1311" s="2"/>
    </row>
    <row r="1312" spans="1:7">
      <c r="A1312" s="1">
        <v>32432</v>
      </c>
      <c r="B1312" s="2">
        <v>39081</v>
      </c>
      <c r="C1312" s="3">
        <v>1464</v>
      </c>
      <c r="D1312" s="1">
        <v>65674</v>
      </c>
      <c r="E1312" s="1">
        <v>1</v>
      </c>
      <c r="F1312" s="1">
        <v>480</v>
      </c>
      <c r="G1312" s="2"/>
    </row>
    <row r="1313" spans="1:7">
      <c r="A1313" s="1">
        <v>32493</v>
      </c>
      <c r="B1313" s="2">
        <v>39081</v>
      </c>
      <c r="C1313" s="3">
        <v>3868</v>
      </c>
      <c r="D1313" s="1">
        <v>77104</v>
      </c>
      <c r="E1313" s="1">
        <v>1</v>
      </c>
      <c r="F1313" s="1">
        <v>299</v>
      </c>
      <c r="G1313" s="2"/>
    </row>
    <row r="1314" spans="1:7">
      <c r="A1314" s="1">
        <v>32502</v>
      </c>
      <c r="B1314" s="2">
        <v>39081</v>
      </c>
      <c r="C1314" s="3">
        <v>450</v>
      </c>
      <c r="D1314" s="1">
        <v>77711</v>
      </c>
      <c r="E1314" s="1">
        <v>6</v>
      </c>
      <c r="F1314" s="1">
        <v>0</v>
      </c>
      <c r="G1314" s="2"/>
    </row>
    <row r="1315" spans="1:7">
      <c r="A1315" s="1">
        <v>32502</v>
      </c>
      <c r="B1315" s="2">
        <v>39081</v>
      </c>
      <c r="C1315" s="3">
        <v>450</v>
      </c>
      <c r="D1315" s="1">
        <v>77692</v>
      </c>
      <c r="E1315" s="1">
        <v>1</v>
      </c>
      <c r="F1315" s="1">
        <v>0</v>
      </c>
      <c r="G1315" s="2"/>
    </row>
    <row r="1316" spans="1:7">
      <c r="A1316" s="1">
        <v>32502</v>
      </c>
      <c r="B1316" s="2">
        <v>39081</v>
      </c>
      <c r="C1316" s="3">
        <v>450</v>
      </c>
      <c r="D1316" s="1">
        <v>77258</v>
      </c>
      <c r="E1316" s="1">
        <v>1</v>
      </c>
      <c r="F1316" s="1">
        <v>1999</v>
      </c>
      <c r="G1316" s="2"/>
    </row>
    <row r="1317" spans="1:7">
      <c r="A1317" s="1">
        <v>32502</v>
      </c>
      <c r="B1317" s="2">
        <v>39081</v>
      </c>
      <c r="C1317" s="3">
        <v>450</v>
      </c>
      <c r="D1317" s="1">
        <v>60722</v>
      </c>
      <c r="E1317" s="1">
        <v>1</v>
      </c>
      <c r="F1317" s="1">
        <v>135</v>
      </c>
      <c r="G1317" s="2"/>
    </row>
    <row r="1318" spans="1:7">
      <c r="A1318" s="1">
        <v>32509</v>
      </c>
      <c r="B1318" s="2">
        <v>39081</v>
      </c>
      <c r="C1318" s="3">
        <v>4981</v>
      </c>
      <c r="D1318" s="1">
        <v>74905</v>
      </c>
      <c r="E1318" s="1">
        <v>1</v>
      </c>
      <c r="F1318" s="1">
        <v>1099</v>
      </c>
      <c r="G1318" s="2"/>
    </row>
    <row r="1319" spans="1:7">
      <c r="A1319" s="1">
        <v>32756</v>
      </c>
      <c r="B1319" s="2">
        <v>39083</v>
      </c>
      <c r="C1319" s="3">
        <v>449</v>
      </c>
      <c r="D1319" s="1">
        <v>72463</v>
      </c>
      <c r="E1319" s="1">
        <v>1</v>
      </c>
      <c r="F1319" s="1">
        <v>799</v>
      </c>
      <c r="G1319" s="2"/>
    </row>
    <row r="1320" spans="1:7">
      <c r="A1320" s="1">
        <v>32756</v>
      </c>
      <c r="B1320" s="2">
        <v>39083</v>
      </c>
      <c r="C1320" s="3">
        <v>449</v>
      </c>
      <c r="D1320" s="1">
        <v>73855</v>
      </c>
      <c r="E1320" s="1">
        <v>1</v>
      </c>
      <c r="F1320" s="1">
        <v>1699</v>
      </c>
      <c r="G1320" s="2"/>
    </row>
    <row r="1321" spans="1:7">
      <c r="A1321" s="1">
        <v>32759</v>
      </c>
      <c r="B1321" s="2">
        <v>39083</v>
      </c>
      <c r="C1321" s="3">
        <v>4687</v>
      </c>
      <c r="D1321" s="1">
        <v>75966</v>
      </c>
      <c r="E1321" s="1">
        <v>1</v>
      </c>
      <c r="F1321" s="1">
        <v>219</v>
      </c>
      <c r="G1321" s="2"/>
    </row>
    <row r="1322" spans="1:7">
      <c r="A1322" s="1">
        <v>32759</v>
      </c>
      <c r="B1322" s="2">
        <v>39083</v>
      </c>
      <c r="C1322" s="3">
        <v>4687</v>
      </c>
      <c r="D1322" s="1">
        <v>75964</v>
      </c>
      <c r="E1322" s="1">
        <v>1</v>
      </c>
      <c r="F1322" s="1">
        <v>189</v>
      </c>
      <c r="G1322" s="2"/>
    </row>
    <row r="1323" spans="1:7">
      <c r="A1323" s="1">
        <v>32759</v>
      </c>
      <c r="B1323" s="2">
        <v>39083</v>
      </c>
      <c r="C1323" s="3">
        <v>4687</v>
      </c>
      <c r="D1323" s="1">
        <v>75965</v>
      </c>
      <c r="E1323" s="1">
        <v>1</v>
      </c>
      <c r="F1323" s="1">
        <v>219</v>
      </c>
      <c r="G1323" s="2"/>
    </row>
    <row r="1324" spans="1:7">
      <c r="A1324" s="1">
        <v>32793</v>
      </c>
      <c r="B1324" s="2">
        <v>39083</v>
      </c>
      <c r="C1324" s="3">
        <v>6000</v>
      </c>
      <c r="D1324" s="1">
        <v>77692</v>
      </c>
      <c r="E1324" s="1">
        <v>4</v>
      </c>
      <c r="F1324" s="1">
        <v>0</v>
      </c>
      <c r="G1324" s="2"/>
    </row>
    <row r="1325" spans="1:7">
      <c r="A1325" s="1">
        <v>32793</v>
      </c>
      <c r="B1325" s="2">
        <v>39083</v>
      </c>
      <c r="C1325" s="3">
        <v>6000</v>
      </c>
      <c r="D1325" s="1">
        <v>77692</v>
      </c>
      <c r="E1325" s="1">
        <v>5</v>
      </c>
      <c r="F1325" s="1">
        <v>0</v>
      </c>
      <c r="G1325" s="2"/>
    </row>
    <row r="1326" spans="1:7">
      <c r="A1326" s="1">
        <v>32793</v>
      </c>
      <c r="B1326" s="2">
        <v>39083</v>
      </c>
      <c r="C1326" s="3">
        <v>6000</v>
      </c>
      <c r="D1326" s="1">
        <v>69264</v>
      </c>
      <c r="E1326" s="1">
        <v>1</v>
      </c>
      <c r="F1326" s="1">
        <v>300</v>
      </c>
      <c r="G1326" s="2"/>
    </row>
    <row r="1327" spans="1:7">
      <c r="A1327" s="1">
        <v>32793</v>
      </c>
      <c r="B1327" s="2">
        <v>39083</v>
      </c>
      <c r="C1327" s="3">
        <v>6000</v>
      </c>
      <c r="D1327" s="1">
        <v>63042</v>
      </c>
      <c r="E1327" s="1">
        <v>1</v>
      </c>
      <c r="F1327" s="1">
        <v>100</v>
      </c>
      <c r="G1327" s="2"/>
    </row>
    <row r="1328" spans="1:7">
      <c r="A1328" s="1">
        <v>32793</v>
      </c>
      <c r="B1328" s="2">
        <v>39083</v>
      </c>
      <c r="C1328" s="3">
        <v>6000</v>
      </c>
      <c r="D1328" s="1">
        <v>71899</v>
      </c>
      <c r="E1328" s="1">
        <v>1</v>
      </c>
      <c r="F1328" s="1">
        <v>2190</v>
      </c>
      <c r="G1328" s="2"/>
    </row>
    <row r="1329" spans="1:7">
      <c r="A1329" s="1">
        <v>32853</v>
      </c>
      <c r="B1329" s="2">
        <v>39084</v>
      </c>
      <c r="C1329" s="3">
        <v>4687</v>
      </c>
      <c r="D1329" s="1">
        <v>74856</v>
      </c>
      <c r="E1329" s="1">
        <v>1</v>
      </c>
      <c r="F1329" s="1">
        <v>681</v>
      </c>
      <c r="G1329" s="2"/>
    </row>
    <row r="1330" spans="1:7">
      <c r="A1330" s="1">
        <v>32853</v>
      </c>
      <c r="B1330" s="2">
        <v>39084</v>
      </c>
      <c r="C1330" s="3">
        <v>4687</v>
      </c>
      <c r="D1330" s="1">
        <v>40236</v>
      </c>
      <c r="E1330" s="1">
        <v>2</v>
      </c>
      <c r="F1330" s="1">
        <v>1162</v>
      </c>
      <c r="G1330" s="2"/>
    </row>
    <row r="1331" spans="1:7">
      <c r="A1331" s="1">
        <v>32933</v>
      </c>
      <c r="B1331" s="2">
        <v>39085</v>
      </c>
      <c r="C1331" s="3">
        <v>4163</v>
      </c>
      <c r="D1331" s="1">
        <v>67365</v>
      </c>
      <c r="E1331" s="1">
        <v>1</v>
      </c>
      <c r="F1331" s="1">
        <v>330</v>
      </c>
      <c r="G1331" s="2"/>
    </row>
    <row r="1332" spans="1:7">
      <c r="A1332" s="1">
        <v>32933</v>
      </c>
      <c r="B1332" s="2">
        <v>39085</v>
      </c>
      <c r="C1332" s="3">
        <v>4163</v>
      </c>
      <c r="D1332" s="1">
        <v>67366</v>
      </c>
      <c r="E1332" s="1">
        <v>1</v>
      </c>
      <c r="F1332" s="1">
        <v>330</v>
      </c>
      <c r="G1332" s="2"/>
    </row>
    <row r="1333" spans="1:7">
      <c r="A1333" s="1">
        <v>32933</v>
      </c>
      <c r="B1333" s="2">
        <v>39085</v>
      </c>
      <c r="C1333" s="3">
        <v>4163</v>
      </c>
      <c r="D1333" s="1">
        <v>67364</v>
      </c>
      <c r="E1333" s="1">
        <v>1</v>
      </c>
      <c r="F1333" s="1">
        <v>330</v>
      </c>
      <c r="G1333" s="2"/>
    </row>
    <row r="1334" spans="1:7">
      <c r="A1334" s="1">
        <v>32938</v>
      </c>
      <c r="B1334" s="2">
        <v>39085</v>
      </c>
      <c r="C1334" s="3">
        <v>4687</v>
      </c>
      <c r="D1334" s="1">
        <v>70774</v>
      </c>
      <c r="E1334" s="1">
        <v>1</v>
      </c>
      <c r="F1334" s="1">
        <v>3690</v>
      </c>
      <c r="G1334" s="2"/>
    </row>
    <row r="1335" spans="1:7">
      <c r="A1335" s="1">
        <v>33081</v>
      </c>
      <c r="B1335" s="2">
        <v>39087</v>
      </c>
      <c r="C1335" s="3">
        <v>4515</v>
      </c>
      <c r="D1335" s="1">
        <v>72411</v>
      </c>
      <c r="E1335" s="1">
        <v>1</v>
      </c>
      <c r="F1335" s="1">
        <v>5999</v>
      </c>
      <c r="G1335" s="2"/>
    </row>
    <row r="1336" spans="1:7">
      <c r="A1336" s="1">
        <v>33139</v>
      </c>
      <c r="B1336" s="2">
        <v>39088</v>
      </c>
      <c r="C1336" s="3">
        <v>284</v>
      </c>
      <c r="D1336" s="1">
        <v>2810</v>
      </c>
      <c r="E1336" s="1">
        <v>1</v>
      </c>
      <c r="F1336" s="1">
        <v>52</v>
      </c>
      <c r="G1336" s="2"/>
    </row>
    <row r="1337" spans="1:7">
      <c r="A1337" s="1">
        <v>33139</v>
      </c>
      <c r="B1337" s="2">
        <v>39088</v>
      </c>
      <c r="C1337" s="3">
        <v>284</v>
      </c>
      <c r="D1337" s="1">
        <v>16672</v>
      </c>
      <c r="E1337" s="1">
        <v>1</v>
      </c>
      <c r="F1337" s="1">
        <v>70</v>
      </c>
      <c r="G1337" s="2"/>
    </row>
    <row r="1338" spans="1:7">
      <c r="A1338" s="1">
        <v>33139</v>
      </c>
      <c r="B1338" s="2">
        <v>39088</v>
      </c>
      <c r="C1338" s="3">
        <v>284</v>
      </c>
      <c r="D1338" s="1">
        <v>54817</v>
      </c>
      <c r="E1338" s="1">
        <v>1</v>
      </c>
      <c r="F1338" s="1">
        <v>99</v>
      </c>
      <c r="G1338" s="2"/>
    </row>
    <row r="1339" spans="1:7">
      <c r="A1339" s="1">
        <v>33139</v>
      </c>
      <c r="B1339" s="2">
        <v>39088</v>
      </c>
      <c r="C1339" s="3">
        <v>284</v>
      </c>
      <c r="D1339" s="1">
        <v>73967</v>
      </c>
      <c r="E1339" s="1">
        <v>1</v>
      </c>
      <c r="F1339" s="1">
        <v>553</v>
      </c>
      <c r="G1339" s="2"/>
    </row>
    <row r="1340" spans="1:7">
      <c r="A1340" s="1">
        <v>33139</v>
      </c>
      <c r="B1340" s="2">
        <v>39088</v>
      </c>
      <c r="C1340" s="3">
        <v>284</v>
      </c>
      <c r="D1340" s="1">
        <v>73967</v>
      </c>
      <c r="E1340" s="1">
        <v>1</v>
      </c>
      <c r="F1340" s="1">
        <v>553</v>
      </c>
      <c r="G1340" s="2"/>
    </row>
    <row r="1341" spans="1:7">
      <c r="A1341" s="1">
        <v>33156</v>
      </c>
      <c r="B1341" s="2">
        <v>39088</v>
      </c>
      <c r="C1341" s="3">
        <v>4011</v>
      </c>
      <c r="D1341" s="1">
        <v>73498</v>
      </c>
      <c r="E1341" s="1">
        <v>1</v>
      </c>
      <c r="F1341" s="1">
        <v>499</v>
      </c>
      <c r="G1341" s="2"/>
    </row>
    <row r="1342" spans="1:7">
      <c r="A1342" s="1">
        <v>33170</v>
      </c>
      <c r="B1342" s="2">
        <v>39088</v>
      </c>
      <c r="C1342" s="3">
        <v>5577</v>
      </c>
      <c r="D1342" s="1">
        <v>70512</v>
      </c>
      <c r="E1342" s="1">
        <v>1</v>
      </c>
      <c r="F1342" s="1">
        <v>299</v>
      </c>
      <c r="G1342" s="2"/>
    </row>
    <row r="1343" spans="1:7">
      <c r="A1343" s="1">
        <v>33173</v>
      </c>
      <c r="B1343" s="2">
        <v>39088</v>
      </c>
      <c r="C1343" s="3">
        <v>5899</v>
      </c>
      <c r="D1343" s="1">
        <v>73769</v>
      </c>
      <c r="E1343" s="1">
        <v>1</v>
      </c>
      <c r="F1343" s="1">
        <v>699</v>
      </c>
      <c r="G1343" s="2"/>
    </row>
    <row r="1344" spans="1:7">
      <c r="A1344" s="1">
        <v>33179</v>
      </c>
      <c r="B1344" s="2">
        <v>39088</v>
      </c>
      <c r="C1344" s="3">
        <v>6014</v>
      </c>
      <c r="D1344" s="1">
        <v>72409</v>
      </c>
      <c r="E1344" s="1">
        <v>1</v>
      </c>
      <c r="F1344" s="1">
        <v>299</v>
      </c>
      <c r="G1344" s="2"/>
    </row>
    <row r="1345" spans="1:7">
      <c r="A1345" s="1">
        <v>33179</v>
      </c>
      <c r="B1345" s="2">
        <v>39088</v>
      </c>
      <c r="C1345" s="3">
        <v>6014</v>
      </c>
      <c r="D1345" s="1">
        <v>74731</v>
      </c>
      <c r="E1345" s="1">
        <v>1</v>
      </c>
      <c r="F1345" s="1">
        <v>129</v>
      </c>
      <c r="G1345" s="2"/>
    </row>
    <row r="1346" spans="1:7">
      <c r="A1346" s="1">
        <v>33181</v>
      </c>
      <c r="B1346" s="2">
        <v>39088</v>
      </c>
      <c r="C1346" s="3">
        <v>62</v>
      </c>
      <c r="D1346" s="1">
        <v>72760</v>
      </c>
      <c r="E1346" s="1">
        <v>1</v>
      </c>
      <c r="F1346" s="1">
        <v>569</v>
      </c>
      <c r="G1346" s="2"/>
    </row>
    <row r="1347" spans="1:7">
      <c r="A1347" s="1">
        <v>33231</v>
      </c>
      <c r="B1347" s="2">
        <v>39089</v>
      </c>
      <c r="C1347" s="3">
        <v>2307</v>
      </c>
      <c r="D1347" s="1">
        <v>74731</v>
      </c>
      <c r="E1347" s="1">
        <v>1</v>
      </c>
      <c r="F1347" s="1">
        <v>129</v>
      </c>
      <c r="G1347" s="2"/>
    </row>
    <row r="1348" spans="1:7">
      <c r="A1348" s="1">
        <v>33231</v>
      </c>
      <c r="B1348" s="2">
        <v>39089</v>
      </c>
      <c r="C1348" s="3">
        <v>2307</v>
      </c>
      <c r="D1348" s="1">
        <v>72386</v>
      </c>
      <c r="E1348" s="1">
        <v>1</v>
      </c>
      <c r="F1348" s="1">
        <v>319</v>
      </c>
      <c r="G1348" s="2"/>
    </row>
    <row r="1349" spans="1:7">
      <c r="A1349" s="1">
        <v>33276</v>
      </c>
      <c r="B1349" s="2">
        <v>39089</v>
      </c>
      <c r="C1349" s="3">
        <v>449</v>
      </c>
      <c r="D1349" s="1">
        <v>72646</v>
      </c>
      <c r="E1349" s="1">
        <v>1</v>
      </c>
      <c r="F1349" s="1">
        <v>399</v>
      </c>
      <c r="G1349" s="2"/>
    </row>
    <row r="1350" spans="1:7">
      <c r="A1350" s="1">
        <v>33276</v>
      </c>
      <c r="B1350" s="2">
        <v>39089</v>
      </c>
      <c r="C1350" s="3">
        <v>449</v>
      </c>
      <c r="D1350" s="1">
        <v>50984</v>
      </c>
      <c r="E1350" s="1">
        <v>1</v>
      </c>
      <c r="F1350" s="1">
        <v>349</v>
      </c>
      <c r="G1350" s="2"/>
    </row>
    <row r="1351" spans="1:7">
      <c r="A1351" s="1">
        <v>33276</v>
      </c>
      <c r="B1351" s="2">
        <v>39089</v>
      </c>
      <c r="C1351" s="3">
        <v>449</v>
      </c>
      <c r="D1351" s="1">
        <v>77507</v>
      </c>
      <c r="E1351" s="1">
        <v>1</v>
      </c>
      <c r="F1351" s="1">
        <v>1699</v>
      </c>
      <c r="G1351" s="2"/>
    </row>
    <row r="1352" spans="1:7">
      <c r="A1352" s="1">
        <v>33297</v>
      </c>
      <c r="B1352" s="2">
        <v>39089</v>
      </c>
      <c r="C1352" s="3">
        <v>5697</v>
      </c>
      <c r="D1352" s="1">
        <v>65153</v>
      </c>
      <c r="E1352" s="1">
        <v>1</v>
      </c>
      <c r="F1352" s="1">
        <v>599</v>
      </c>
      <c r="G1352" s="2"/>
    </row>
    <row r="1353" spans="1:7">
      <c r="A1353" s="1">
        <v>33427</v>
      </c>
      <c r="B1353" s="2">
        <v>39091</v>
      </c>
      <c r="C1353" s="3">
        <v>1677</v>
      </c>
      <c r="D1353" s="1">
        <v>68767</v>
      </c>
      <c r="E1353" s="1">
        <v>1</v>
      </c>
      <c r="F1353" s="1">
        <v>499</v>
      </c>
      <c r="G1353" s="2"/>
    </row>
    <row r="1354" spans="1:7">
      <c r="A1354" s="1">
        <v>33439</v>
      </c>
      <c r="B1354" s="2">
        <v>39091</v>
      </c>
      <c r="C1354" s="3">
        <v>284</v>
      </c>
      <c r="D1354" s="1">
        <v>54280</v>
      </c>
      <c r="E1354" s="1">
        <v>1</v>
      </c>
      <c r="F1354" s="1">
        <v>55</v>
      </c>
      <c r="G1354" s="2"/>
    </row>
    <row r="1355" spans="1:7">
      <c r="A1355" s="1">
        <v>33476</v>
      </c>
      <c r="B1355" s="2">
        <v>39091</v>
      </c>
      <c r="C1355" s="3">
        <v>542</v>
      </c>
      <c r="D1355" s="1">
        <v>65674</v>
      </c>
      <c r="E1355" s="1">
        <v>2</v>
      </c>
      <c r="F1355" s="1">
        <v>960</v>
      </c>
      <c r="G1355" s="2"/>
    </row>
    <row r="1356" spans="1:7">
      <c r="A1356" s="1">
        <v>33550</v>
      </c>
      <c r="B1356" s="2">
        <v>39092</v>
      </c>
      <c r="C1356" s="3">
        <v>4967</v>
      </c>
      <c r="D1356" s="1">
        <v>75965</v>
      </c>
      <c r="E1356" s="1">
        <v>1</v>
      </c>
      <c r="F1356" s="1">
        <v>219</v>
      </c>
      <c r="G1356" s="2"/>
    </row>
    <row r="1357" spans="1:7">
      <c r="A1357" s="1">
        <v>33563</v>
      </c>
      <c r="B1357" s="2">
        <v>39092</v>
      </c>
      <c r="C1357" s="3">
        <v>539</v>
      </c>
      <c r="D1357" s="1">
        <v>55216</v>
      </c>
      <c r="E1357" s="1">
        <v>1</v>
      </c>
      <c r="F1357" s="1">
        <v>90</v>
      </c>
      <c r="G1357" s="2"/>
    </row>
    <row r="1358" spans="1:7">
      <c r="A1358" s="1">
        <v>33570</v>
      </c>
      <c r="B1358" s="2">
        <v>39092</v>
      </c>
      <c r="C1358" s="3">
        <v>5959</v>
      </c>
      <c r="D1358" s="1">
        <v>75188</v>
      </c>
      <c r="E1358" s="1">
        <v>1</v>
      </c>
      <c r="F1358" s="1">
        <v>599</v>
      </c>
      <c r="G1358" s="2"/>
    </row>
    <row r="1359" spans="1:7">
      <c r="A1359" s="1">
        <v>33796</v>
      </c>
      <c r="B1359" s="2">
        <v>39095</v>
      </c>
      <c r="C1359" s="3">
        <v>1006</v>
      </c>
      <c r="D1359" s="1">
        <v>46336</v>
      </c>
      <c r="E1359" s="1">
        <v>1</v>
      </c>
      <c r="F1359" s="1">
        <v>199</v>
      </c>
      <c r="G1359" s="2"/>
    </row>
    <row r="1360" spans="1:7">
      <c r="A1360" s="1">
        <v>33802</v>
      </c>
      <c r="B1360" s="2">
        <v>39095</v>
      </c>
      <c r="C1360" s="3">
        <v>1121</v>
      </c>
      <c r="D1360" s="1">
        <v>72617</v>
      </c>
      <c r="E1360" s="1">
        <v>1</v>
      </c>
      <c r="F1360" s="1">
        <v>69</v>
      </c>
      <c r="G1360" s="2"/>
    </row>
    <row r="1361" spans="1:7">
      <c r="A1361" s="1">
        <v>33802</v>
      </c>
      <c r="B1361" s="2">
        <v>39095</v>
      </c>
      <c r="C1361" s="3">
        <v>1121</v>
      </c>
      <c r="D1361" s="1">
        <v>16959</v>
      </c>
      <c r="E1361" s="1">
        <v>1</v>
      </c>
      <c r="F1361" s="1">
        <v>914</v>
      </c>
      <c r="G1361" s="2"/>
    </row>
    <row r="1362" spans="1:7">
      <c r="A1362" s="1">
        <v>33978</v>
      </c>
      <c r="B1362" s="2">
        <v>39096</v>
      </c>
      <c r="C1362" s="3">
        <v>3292</v>
      </c>
      <c r="D1362" s="1">
        <v>63440</v>
      </c>
      <c r="E1362" s="1">
        <v>1</v>
      </c>
      <c r="F1362" s="1">
        <v>179</v>
      </c>
      <c r="G1362" s="2"/>
    </row>
    <row r="1363" spans="1:7">
      <c r="A1363" s="1">
        <v>33978</v>
      </c>
      <c r="B1363" s="2">
        <v>39096</v>
      </c>
      <c r="C1363" s="3">
        <v>3292</v>
      </c>
      <c r="D1363" s="1">
        <v>72097</v>
      </c>
      <c r="E1363" s="1">
        <v>1</v>
      </c>
      <c r="F1363" s="1">
        <v>289</v>
      </c>
      <c r="G1363" s="2"/>
    </row>
    <row r="1364" spans="1:7">
      <c r="A1364" s="1">
        <v>33988</v>
      </c>
      <c r="B1364" s="2">
        <v>39096</v>
      </c>
      <c r="C1364" s="3">
        <v>3610</v>
      </c>
      <c r="D1364" s="1">
        <v>70774</v>
      </c>
      <c r="E1364" s="1">
        <v>1</v>
      </c>
      <c r="F1364" s="1">
        <v>3500</v>
      </c>
      <c r="G1364" s="2"/>
    </row>
    <row r="1365" spans="1:7">
      <c r="A1365" s="1">
        <v>34019</v>
      </c>
      <c r="B1365" s="2">
        <v>39096</v>
      </c>
      <c r="C1365" s="3">
        <v>5943</v>
      </c>
      <c r="D1365" s="1">
        <v>76744</v>
      </c>
      <c r="E1365" s="1">
        <v>1</v>
      </c>
      <c r="F1365" s="1">
        <v>34898</v>
      </c>
      <c r="G1365" s="2"/>
    </row>
    <row r="1366" spans="1:7">
      <c r="A1366" s="1">
        <v>34019</v>
      </c>
      <c r="B1366" s="2">
        <v>39096</v>
      </c>
      <c r="C1366" s="3">
        <v>5943</v>
      </c>
      <c r="D1366" s="1">
        <v>71069</v>
      </c>
      <c r="E1366" s="1">
        <v>1</v>
      </c>
      <c r="F1366" s="1">
        <v>100</v>
      </c>
      <c r="G1366" s="2"/>
    </row>
    <row r="1367" spans="1:7">
      <c r="A1367" s="1">
        <v>34037</v>
      </c>
      <c r="B1367" s="2">
        <v>39096</v>
      </c>
      <c r="C1367" s="3">
        <v>923</v>
      </c>
      <c r="D1367" s="1">
        <v>77214</v>
      </c>
      <c r="E1367" s="1">
        <v>1</v>
      </c>
      <c r="F1367" s="1">
        <v>499</v>
      </c>
      <c r="G1367" s="2"/>
    </row>
    <row r="1368" spans="1:7">
      <c r="A1368" s="1">
        <v>34050</v>
      </c>
      <c r="B1368" s="2">
        <v>39097</v>
      </c>
      <c r="C1368" s="3">
        <v>1464</v>
      </c>
      <c r="D1368" s="1">
        <v>65000</v>
      </c>
      <c r="E1368" s="1">
        <v>1</v>
      </c>
      <c r="F1368" s="1">
        <v>139</v>
      </c>
      <c r="G1368" s="2"/>
    </row>
    <row r="1369" spans="1:7">
      <c r="A1369" s="1">
        <v>34050</v>
      </c>
      <c r="B1369" s="2">
        <v>39097</v>
      </c>
      <c r="C1369" s="3">
        <v>1464</v>
      </c>
      <c r="D1369" s="1">
        <v>66388</v>
      </c>
      <c r="E1369" s="1">
        <v>1</v>
      </c>
      <c r="F1369" s="1">
        <v>1888</v>
      </c>
      <c r="G1369" s="2"/>
    </row>
    <row r="1370" spans="1:7">
      <c r="A1370" s="1">
        <v>34094</v>
      </c>
      <c r="B1370" s="2">
        <v>39097</v>
      </c>
      <c r="C1370" s="3">
        <v>3212</v>
      </c>
      <c r="D1370" s="1">
        <v>77409</v>
      </c>
      <c r="E1370" s="1">
        <v>1</v>
      </c>
      <c r="F1370" s="1">
        <v>599</v>
      </c>
      <c r="G1370" s="2"/>
    </row>
    <row r="1371" spans="1:7">
      <c r="A1371" s="1">
        <v>34133</v>
      </c>
      <c r="B1371" s="2">
        <v>39097</v>
      </c>
      <c r="C1371" s="3">
        <v>5943</v>
      </c>
      <c r="D1371" s="1">
        <v>75340</v>
      </c>
      <c r="E1371" s="1">
        <v>1</v>
      </c>
      <c r="F1371" s="1">
        <v>1199</v>
      </c>
      <c r="G1371" s="2"/>
    </row>
    <row r="1372" spans="1:7">
      <c r="A1372" s="1">
        <v>34133</v>
      </c>
      <c r="B1372" s="2">
        <v>39097</v>
      </c>
      <c r="C1372" s="3">
        <v>5943</v>
      </c>
      <c r="D1372" s="1">
        <v>69725</v>
      </c>
      <c r="E1372" s="1">
        <v>1</v>
      </c>
      <c r="F1372" s="1">
        <v>159</v>
      </c>
      <c r="G1372" s="2"/>
    </row>
    <row r="1373" spans="1:7">
      <c r="A1373" s="1">
        <v>34183</v>
      </c>
      <c r="B1373" s="2">
        <v>39098</v>
      </c>
      <c r="C1373" s="3">
        <v>2239</v>
      </c>
      <c r="D1373" s="1">
        <v>75183</v>
      </c>
      <c r="E1373" s="1">
        <v>1</v>
      </c>
      <c r="F1373" s="1">
        <v>998</v>
      </c>
      <c r="G1373" s="2"/>
    </row>
    <row r="1374" spans="1:7">
      <c r="A1374" s="1">
        <v>34219</v>
      </c>
      <c r="B1374" s="2">
        <v>39098</v>
      </c>
      <c r="C1374" s="3">
        <v>4687</v>
      </c>
      <c r="D1374" s="1">
        <v>58930</v>
      </c>
      <c r="E1374" s="1">
        <v>1</v>
      </c>
      <c r="F1374" s="1">
        <v>590</v>
      </c>
      <c r="G1374" s="2"/>
    </row>
    <row r="1375" spans="1:7">
      <c r="A1375" s="1">
        <v>34333</v>
      </c>
      <c r="B1375" s="2">
        <v>39100</v>
      </c>
      <c r="C1375" s="3">
        <v>1121</v>
      </c>
      <c r="D1375" s="1">
        <v>77804</v>
      </c>
      <c r="E1375" s="1">
        <v>1</v>
      </c>
      <c r="F1375" s="1">
        <v>599</v>
      </c>
      <c r="G1375" s="2"/>
    </row>
    <row r="1376" spans="1:7">
      <c r="A1376" s="1">
        <v>34472</v>
      </c>
      <c r="B1376" s="2">
        <v>39101</v>
      </c>
      <c r="C1376" s="3">
        <v>3330</v>
      </c>
      <c r="D1376" s="1">
        <v>77804</v>
      </c>
      <c r="E1376" s="1">
        <v>1</v>
      </c>
      <c r="F1376" s="1">
        <v>599</v>
      </c>
      <c r="G1376" s="2"/>
    </row>
    <row r="1377" spans="1:7">
      <c r="A1377" s="1">
        <v>34491</v>
      </c>
      <c r="B1377" s="2">
        <v>39101</v>
      </c>
      <c r="C1377" s="3">
        <v>450</v>
      </c>
      <c r="D1377" s="1">
        <v>75098</v>
      </c>
      <c r="E1377" s="1">
        <v>10</v>
      </c>
      <c r="F1377" s="1">
        <v>19900</v>
      </c>
      <c r="G1377" s="2"/>
    </row>
    <row r="1378" spans="1:7">
      <c r="A1378" s="1">
        <v>34491</v>
      </c>
      <c r="B1378" s="2">
        <v>39101</v>
      </c>
      <c r="C1378" s="3">
        <v>450</v>
      </c>
      <c r="D1378" s="1">
        <v>75096</v>
      </c>
      <c r="E1378" s="1">
        <v>6</v>
      </c>
      <c r="F1378" s="1">
        <v>14940</v>
      </c>
      <c r="G1378" s="2"/>
    </row>
    <row r="1379" spans="1:7">
      <c r="A1379" s="1">
        <v>34491</v>
      </c>
      <c r="B1379" s="2">
        <v>39101</v>
      </c>
      <c r="C1379" s="3">
        <v>450</v>
      </c>
      <c r="D1379" s="1">
        <v>71956</v>
      </c>
      <c r="E1379" s="1">
        <v>1</v>
      </c>
      <c r="F1379" s="1">
        <v>11900</v>
      </c>
      <c r="G1379" s="2"/>
    </row>
    <row r="1380" spans="1:7">
      <c r="A1380" s="1">
        <v>34491</v>
      </c>
      <c r="B1380" s="2">
        <v>39101</v>
      </c>
      <c r="C1380" s="3">
        <v>450</v>
      </c>
      <c r="D1380" s="1">
        <v>72008</v>
      </c>
      <c r="E1380" s="1">
        <v>1</v>
      </c>
      <c r="F1380" s="1">
        <v>10400</v>
      </c>
      <c r="G1380" s="2"/>
    </row>
    <row r="1381" spans="1:7">
      <c r="A1381" s="1">
        <v>34605</v>
      </c>
      <c r="B1381" s="2">
        <v>39102</v>
      </c>
      <c r="C1381" s="3">
        <v>6078</v>
      </c>
      <c r="D1381" s="1">
        <v>69266</v>
      </c>
      <c r="E1381" s="1">
        <v>1</v>
      </c>
      <c r="F1381" s="1">
        <v>400</v>
      </c>
      <c r="G1381" s="2"/>
    </row>
    <row r="1382" spans="1:7">
      <c r="A1382" s="1">
        <v>34605</v>
      </c>
      <c r="B1382" s="2">
        <v>39102</v>
      </c>
      <c r="C1382" s="3">
        <v>6078</v>
      </c>
      <c r="D1382" s="1">
        <v>63042</v>
      </c>
      <c r="E1382" s="1">
        <v>1</v>
      </c>
      <c r="F1382" s="1">
        <v>0</v>
      </c>
      <c r="G1382" s="2"/>
    </row>
    <row r="1383" spans="1:7">
      <c r="A1383" s="1">
        <v>34605</v>
      </c>
      <c r="B1383" s="2">
        <v>39102</v>
      </c>
      <c r="C1383" s="3">
        <v>6078</v>
      </c>
      <c r="D1383" s="1">
        <v>66388</v>
      </c>
      <c r="E1383" s="1">
        <v>1</v>
      </c>
      <c r="F1383" s="1">
        <v>1399</v>
      </c>
      <c r="G1383" s="2"/>
    </row>
    <row r="1384" spans="1:7">
      <c r="A1384" s="1">
        <v>34605</v>
      </c>
      <c r="B1384" s="2">
        <v>39102</v>
      </c>
      <c r="C1384" s="3">
        <v>6078</v>
      </c>
      <c r="D1384" s="1">
        <v>16778</v>
      </c>
      <c r="E1384" s="1">
        <v>1</v>
      </c>
      <c r="F1384" s="1">
        <v>69</v>
      </c>
      <c r="G1384" s="2"/>
    </row>
    <row r="1385" spans="1:7">
      <c r="A1385" s="1">
        <v>34672</v>
      </c>
      <c r="B1385" s="2">
        <v>39103</v>
      </c>
      <c r="C1385" s="3">
        <v>3567</v>
      </c>
      <c r="D1385" s="1">
        <v>72901</v>
      </c>
      <c r="E1385" s="1">
        <v>1</v>
      </c>
      <c r="F1385" s="1">
        <v>249</v>
      </c>
      <c r="G1385" s="2"/>
    </row>
    <row r="1386" spans="1:7">
      <c r="A1386" s="1">
        <v>34723</v>
      </c>
      <c r="B1386" s="2">
        <v>39103</v>
      </c>
      <c r="C1386" s="3">
        <v>977</v>
      </c>
      <c r="D1386" s="1">
        <v>54452</v>
      </c>
      <c r="E1386" s="1">
        <v>1</v>
      </c>
      <c r="F1386" s="1">
        <v>119</v>
      </c>
      <c r="G1386" s="2"/>
    </row>
    <row r="1387" spans="1:7">
      <c r="A1387" s="1">
        <v>34723</v>
      </c>
      <c r="B1387" s="2">
        <v>39103</v>
      </c>
      <c r="C1387" s="3">
        <v>977</v>
      </c>
      <c r="D1387" s="1">
        <v>54452</v>
      </c>
      <c r="E1387" s="1">
        <v>1</v>
      </c>
      <c r="F1387" s="1">
        <v>119</v>
      </c>
      <c r="G1387" s="2"/>
    </row>
    <row r="1388" spans="1:7">
      <c r="A1388" s="1">
        <v>34731</v>
      </c>
      <c r="B1388" s="2">
        <v>39104</v>
      </c>
      <c r="C1388" s="3">
        <v>1335</v>
      </c>
      <c r="D1388" s="1">
        <v>73333</v>
      </c>
      <c r="E1388" s="1">
        <v>1</v>
      </c>
      <c r="F1388" s="1">
        <v>1790</v>
      </c>
      <c r="G1388" s="2"/>
    </row>
    <row r="1389" spans="1:7">
      <c r="A1389" s="1">
        <v>34811</v>
      </c>
      <c r="B1389" s="2">
        <v>39104</v>
      </c>
      <c r="C1389" s="3">
        <v>5348</v>
      </c>
      <c r="D1389" s="1">
        <v>77655</v>
      </c>
      <c r="E1389" s="1">
        <v>1</v>
      </c>
      <c r="F1389" s="1">
        <v>479</v>
      </c>
      <c r="G1389" s="2"/>
    </row>
    <row r="1390" spans="1:7">
      <c r="A1390" s="1">
        <v>34963</v>
      </c>
      <c r="B1390" s="2">
        <v>39106</v>
      </c>
      <c r="C1390" s="3">
        <v>1246</v>
      </c>
      <c r="D1390" s="1">
        <v>75353</v>
      </c>
      <c r="E1390" s="1">
        <v>1</v>
      </c>
      <c r="F1390" s="1">
        <v>3990</v>
      </c>
      <c r="G1390" s="2"/>
    </row>
    <row r="1391" spans="1:7">
      <c r="A1391" s="1">
        <v>35004</v>
      </c>
      <c r="B1391" s="2">
        <v>39106</v>
      </c>
      <c r="C1391" s="3">
        <v>284</v>
      </c>
      <c r="D1391" s="1">
        <v>72751</v>
      </c>
      <c r="E1391" s="1">
        <v>1</v>
      </c>
      <c r="F1391" s="1">
        <v>129</v>
      </c>
      <c r="G1391" s="2"/>
    </row>
    <row r="1392" spans="1:7">
      <c r="A1392" s="1">
        <v>35036</v>
      </c>
      <c r="B1392" s="2">
        <v>39106</v>
      </c>
      <c r="C1392" s="3">
        <v>4967</v>
      </c>
      <c r="D1392" s="1">
        <v>73855</v>
      </c>
      <c r="E1392" s="1">
        <v>1</v>
      </c>
      <c r="F1392" s="1">
        <v>1399</v>
      </c>
      <c r="G1392" s="2"/>
    </row>
    <row r="1393" spans="1:7">
      <c r="A1393" s="1">
        <v>35115</v>
      </c>
      <c r="B1393" s="2">
        <v>39107</v>
      </c>
      <c r="C1393" s="3">
        <v>3233</v>
      </c>
      <c r="D1393" s="1">
        <v>66388</v>
      </c>
      <c r="E1393" s="1">
        <v>1</v>
      </c>
      <c r="F1393" s="1">
        <v>1399</v>
      </c>
      <c r="G1393" s="2"/>
    </row>
    <row r="1394" spans="1:7">
      <c r="A1394" s="1">
        <v>35139</v>
      </c>
      <c r="B1394" s="2">
        <v>39107</v>
      </c>
      <c r="C1394" s="3">
        <v>4780</v>
      </c>
      <c r="D1394" s="1">
        <v>74856</v>
      </c>
      <c r="E1394" s="1">
        <v>1</v>
      </c>
      <c r="F1394" s="1">
        <v>681</v>
      </c>
      <c r="G1394" s="2"/>
    </row>
    <row r="1395" spans="1:7">
      <c r="A1395" s="1">
        <v>35139</v>
      </c>
      <c r="B1395" s="2">
        <v>39107</v>
      </c>
      <c r="C1395" s="3">
        <v>4780</v>
      </c>
      <c r="D1395" s="1">
        <v>40236</v>
      </c>
      <c r="E1395" s="1">
        <v>1</v>
      </c>
      <c r="F1395" s="1">
        <v>581</v>
      </c>
      <c r="G1395" s="2"/>
    </row>
    <row r="1396" spans="1:7">
      <c r="A1396" s="1">
        <v>35184</v>
      </c>
      <c r="B1396" s="2">
        <v>39108</v>
      </c>
      <c r="C1396" s="3">
        <v>1121</v>
      </c>
      <c r="D1396" s="1">
        <v>72466</v>
      </c>
      <c r="E1396" s="1">
        <v>1</v>
      </c>
      <c r="F1396" s="1">
        <v>599</v>
      </c>
      <c r="G1396" s="2"/>
    </row>
    <row r="1397" spans="1:7">
      <c r="A1397" s="1">
        <v>35262</v>
      </c>
      <c r="B1397" s="2">
        <v>39108</v>
      </c>
      <c r="C1397" s="3">
        <v>2393</v>
      </c>
      <c r="D1397" s="1">
        <v>73966</v>
      </c>
      <c r="E1397" s="1">
        <v>1</v>
      </c>
      <c r="F1397" s="1">
        <v>432</v>
      </c>
      <c r="G1397" s="2"/>
    </row>
    <row r="1398" spans="1:7">
      <c r="A1398" s="1">
        <v>35289</v>
      </c>
      <c r="B1398" s="2">
        <v>39108</v>
      </c>
      <c r="C1398" s="3">
        <v>284</v>
      </c>
      <c r="D1398" s="1">
        <v>16826</v>
      </c>
      <c r="E1398" s="1">
        <v>1</v>
      </c>
      <c r="F1398" s="1">
        <v>329</v>
      </c>
      <c r="G1398" s="2"/>
    </row>
    <row r="1399" spans="1:7">
      <c r="A1399" s="1">
        <v>35289</v>
      </c>
      <c r="B1399" s="2">
        <v>39108</v>
      </c>
      <c r="C1399" s="3">
        <v>284</v>
      </c>
      <c r="D1399" s="1">
        <v>66584</v>
      </c>
      <c r="E1399" s="1">
        <v>1</v>
      </c>
      <c r="F1399" s="1">
        <v>399</v>
      </c>
      <c r="G1399" s="2"/>
    </row>
    <row r="1400" spans="1:7">
      <c r="A1400" s="1">
        <v>35311</v>
      </c>
      <c r="B1400" s="2">
        <v>39108</v>
      </c>
      <c r="C1400" s="3">
        <v>3292</v>
      </c>
      <c r="D1400" s="1">
        <v>72466</v>
      </c>
      <c r="E1400" s="1">
        <v>1</v>
      </c>
      <c r="F1400" s="1">
        <v>599</v>
      </c>
      <c r="G1400" s="2"/>
    </row>
    <row r="1401" spans="1:7">
      <c r="A1401" s="1">
        <v>35326</v>
      </c>
      <c r="B1401" s="2">
        <v>39108</v>
      </c>
      <c r="C1401" s="3">
        <v>3610</v>
      </c>
      <c r="D1401" s="1">
        <v>77464</v>
      </c>
      <c r="E1401" s="1">
        <v>1</v>
      </c>
      <c r="F1401" s="1">
        <v>2322</v>
      </c>
      <c r="G1401" s="2"/>
    </row>
    <row r="1402" spans="1:7">
      <c r="A1402" s="1">
        <v>35360</v>
      </c>
      <c r="B1402" s="2">
        <v>39108</v>
      </c>
      <c r="C1402" s="3">
        <v>449</v>
      </c>
      <c r="D1402" s="1">
        <v>72466</v>
      </c>
      <c r="E1402" s="1">
        <v>1</v>
      </c>
      <c r="F1402" s="1">
        <v>599</v>
      </c>
      <c r="G1402" s="2"/>
    </row>
    <row r="1403" spans="1:7">
      <c r="A1403" s="1">
        <v>35360</v>
      </c>
      <c r="B1403" s="2">
        <v>39108</v>
      </c>
      <c r="C1403" s="3">
        <v>449</v>
      </c>
      <c r="D1403" s="1">
        <v>77682</v>
      </c>
      <c r="E1403" s="1">
        <v>1</v>
      </c>
      <c r="F1403" s="1">
        <v>249</v>
      </c>
      <c r="G1403" s="2"/>
    </row>
    <row r="1404" spans="1:7">
      <c r="A1404" s="1">
        <v>35360</v>
      </c>
      <c r="B1404" s="2">
        <v>39108</v>
      </c>
      <c r="C1404" s="3">
        <v>449</v>
      </c>
      <c r="D1404" s="1">
        <v>77804</v>
      </c>
      <c r="E1404" s="1">
        <v>1</v>
      </c>
      <c r="F1404" s="1">
        <v>499</v>
      </c>
      <c r="G1404" s="2"/>
    </row>
    <row r="1405" spans="1:7">
      <c r="A1405" s="1">
        <v>35549</v>
      </c>
      <c r="B1405" s="2">
        <v>39109</v>
      </c>
      <c r="C1405" s="3">
        <v>3056</v>
      </c>
      <c r="D1405" s="1">
        <v>75528</v>
      </c>
      <c r="E1405" s="1">
        <v>1</v>
      </c>
      <c r="F1405" s="1">
        <v>7889</v>
      </c>
      <c r="G1405" s="2"/>
    </row>
    <row r="1406" spans="1:7">
      <c r="A1406" s="1">
        <v>35549</v>
      </c>
      <c r="B1406" s="2">
        <v>39109</v>
      </c>
      <c r="C1406" s="3">
        <v>3056</v>
      </c>
      <c r="D1406" s="1">
        <v>72466</v>
      </c>
      <c r="E1406" s="1">
        <v>1</v>
      </c>
      <c r="F1406" s="1">
        <v>599</v>
      </c>
      <c r="G1406" s="2"/>
    </row>
    <row r="1407" spans="1:7">
      <c r="A1407" s="1">
        <v>35549</v>
      </c>
      <c r="B1407" s="2">
        <v>39109</v>
      </c>
      <c r="C1407" s="3">
        <v>3056</v>
      </c>
      <c r="D1407" s="1">
        <v>71785</v>
      </c>
      <c r="E1407" s="1">
        <v>1</v>
      </c>
      <c r="F1407" s="1">
        <v>599</v>
      </c>
      <c r="G1407" s="2"/>
    </row>
    <row r="1408" spans="1:7">
      <c r="A1408" s="1">
        <v>35554</v>
      </c>
      <c r="B1408" s="2">
        <v>39109</v>
      </c>
      <c r="C1408" s="3">
        <v>3212</v>
      </c>
      <c r="D1408" s="1">
        <v>74107</v>
      </c>
      <c r="E1408" s="1">
        <v>1</v>
      </c>
      <c r="F1408" s="1">
        <v>331</v>
      </c>
      <c r="G1408" s="2"/>
    </row>
    <row r="1409" spans="1:7">
      <c r="A1409" s="1">
        <v>35583</v>
      </c>
      <c r="B1409" s="2">
        <v>39109</v>
      </c>
      <c r="C1409" s="3">
        <v>3873</v>
      </c>
      <c r="D1409" s="1">
        <v>67653</v>
      </c>
      <c r="E1409" s="1">
        <v>1</v>
      </c>
      <c r="F1409" s="1">
        <v>999</v>
      </c>
      <c r="G1409" s="2"/>
    </row>
    <row r="1410" spans="1:7">
      <c r="A1410" s="1">
        <v>35621</v>
      </c>
      <c r="B1410" s="2">
        <v>39109</v>
      </c>
      <c r="C1410" s="3">
        <v>4866</v>
      </c>
      <c r="D1410" s="1">
        <v>76262</v>
      </c>
      <c r="E1410" s="1">
        <v>1</v>
      </c>
      <c r="F1410" s="1">
        <v>2290</v>
      </c>
      <c r="G1410" s="2"/>
    </row>
    <row r="1411" spans="1:7">
      <c r="A1411" s="1">
        <v>35670</v>
      </c>
      <c r="B1411" s="2">
        <v>39109</v>
      </c>
      <c r="C1411" s="3">
        <v>6134</v>
      </c>
      <c r="D1411" s="1">
        <v>48863</v>
      </c>
      <c r="E1411" s="1">
        <v>1</v>
      </c>
      <c r="F1411" s="1">
        <v>0</v>
      </c>
      <c r="G1411" s="2"/>
    </row>
    <row r="1412" spans="1:7">
      <c r="A1412" s="1">
        <v>35670</v>
      </c>
      <c r="B1412" s="2">
        <v>39109</v>
      </c>
      <c r="C1412" s="3">
        <v>6134</v>
      </c>
      <c r="D1412" s="1">
        <v>48863</v>
      </c>
      <c r="E1412" s="1">
        <v>1</v>
      </c>
      <c r="F1412" s="1">
        <v>0</v>
      </c>
      <c r="G1412" s="2"/>
    </row>
    <row r="1413" spans="1:7">
      <c r="A1413" s="1">
        <v>35670</v>
      </c>
      <c r="B1413" s="2">
        <v>39109</v>
      </c>
      <c r="C1413" s="3">
        <v>6134</v>
      </c>
      <c r="D1413" s="1">
        <v>69266</v>
      </c>
      <c r="E1413" s="1">
        <v>1</v>
      </c>
      <c r="F1413" s="1">
        <v>400</v>
      </c>
      <c r="G1413" s="2"/>
    </row>
    <row r="1414" spans="1:7">
      <c r="A1414" s="1">
        <v>35670</v>
      </c>
      <c r="B1414" s="2">
        <v>39109</v>
      </c>
      <c r="C1414" s="3">
        <v>6134</v>
      </c>
      <c r="D1414" s="1">
        <v>63042</v>
      </c>
      <c r="E1414" s="1">
        <v>1</v>
      </c>
      <c r="F1414" s="1">
        <v>0</v>
      </c>
      <c r="G1414" s="2"/>
    </row>
    <row r="1415" spans="1:7">
      <c r="A1415" s="1">
        <v>35670</v>
      </c>
      <c r="B1415" s="2">
        <v>39109</v>
      </c>
      <c r="C1415" s="3">
        <v>6134</v>
      </c>
      <c r="D1415" s="1">
        <v>77258</v>
      </c>
      <c r="E1415" s="1">
        <v>1</v>
      </c>
      <c r="F1415" s="1">
        <v>1399</v>
      </c>
      <c r="G1415" s="2"/>
    </row>
    <row r="1416" spans="1:7">
      <c r="A1416" s="1">
        <v>35703</v>
      </c>
      <c r="B1416" s="2">
        <v>39110</v>
      </c>
      <c r="C1416" s="3">
        <v>1096</v>
      </c>
      <c r="D1416" s="1">
        <v>72291</v>
      </c>
      <c r="E1416" s="1">
        <v>1</v>
      </c>
      <c r="F1416" s="1">
        <v>151</v>
      </c>
      <c r="G1416" s="2"/>
    </row>
    <row r="1417" spans="1:7">
      <c r="A1417" s="1">
        <v>35716</v>
      </c>
      <c r="B1417" s="2">
        <v>39110</v>
      </c>
      <c r="C1417" s="3">
        <v>1246</v>
      </c>
      <c r="D1417" s="1">
        <v>73748</v>
      </c>
      <c r="E1417" s="1">
        <v>1</v>
      </c>
      <c r="F1417" s="1">
        <v>3321</v>
      </c>
      <c r="G1417" s="2"/>
    </row>
    <row r="1418" spans="1:7">
      <c r="A1418" s="1">
        <v>35784</v>
      </c>
      <c r="B1418" s="2">
        <v>39110</v>
      </c>
      <c r="C1418" s="3">
        <v>2194</v>
      </c>
      <c r="D1418" s="1">
        <v>26465</v>
      </c>
      <c r="E1418" s="1">
        <v>1</v>
      </c>
      <c r="F1418" s="1">
        <v>400</v>
      </c>
      <c r="G1418" s="2"/>
    </row>
    <row r="1419" spans="1:7">
      <c r="A1419" s="1">
        <v>35792</v>
      </c>
      <c r="B1419" s="2">
        <v>39110</v>
      </c>
      <c r="C1419" s="3">
        <v>2239</v>
      </c>
      <c r="D1419" s="1">
        <v>75408</v>
      </c>
      <c r="E1419" s="1">
        <v>6</v>
      </c>
      <c r="F1419" s="1">
        <v>250</v>
      </c>
      <c r="G1419" s="2"/>
    </row>
    <row r="1420" spans="1:7">
      <c r="A1420" s="1">
        <v>35827</v>
      </c>
      <c r="B1420" s="2">
        <v>39110</v>
      </c>
      <c r="C1420" s="3">
        <v>2778</v>
      </c>
      <c r="D1420" s="1">
        <v>48863</v>
      </c>
      <c r="E1420" s="1">
        <v>1</v>
      </c>
      <c r="F1420" s="1">
        <v>0</v>
      </c>
      <c r="G1420" s="2"/>
    </row>
    <row r="1421" spans="1:7">
      <c r="A1421" s="1">
        <v>35827</v>
      </c>
      <c r="B1421" s="2">
        <v>39110</v>
      </c>
      <c r="C1421" s="3">
        <v>2778</v>
      </c>
      <c r="D1421" s="1">
        <v>63992</v>
      </c>
      <c r="E1421" s="1">
        <v>1</v>
      </c>
      <c r="F1421" s="1">
        <v>400</v>
      </c>
      <c r="G1421" s="2"/>
    </row>
    <row r="1422" spans="1:7">
      <c r="A1422" s="1">
        <v>35827</v>
      </c>
      <c r="B1422" s="2">
        <v>39110</v>
      </c>
      <c r="C1422" s="3">
        <v>2778</v>
      </c>
      <c r="D1422" s="1">
        <v>63042</v>
      </c>
      <c r="E1422" s="1">
        <v>1</v>
      </c>
      <c r="F1422" s="1">
        <v>0</v>
      </c>
      <c r="G1422" s="2"/>
    </row>
    <row r="1423" spans="1:7">
      <c r="A1423" s="1">
        <v>35868</v>
      </c>
      <c r="B1423" s="2">
        <v>39110</v>
      </c>
      <c r="C1423" s="3">
        <v>338</v>
      </c>
      <c r="D1423" s="1">
        <v>78005</v>
      </c>
      <c r="E1423" s="1">
        <v>1</v>
      </c>
      <c r="F1423" s="1">
        <v>988</v>
      </c>
      <c r="G1423" s="2"/>
    </row>
    <row r="1424" spans="1:7">
      <c r="A1424" s="1">
        <v>35880</v>
      </c>
      <c r="B1424" s="2">
        <v>39110</v>
      </c>
      <c r="C1424" s="3">
        <v>3567</v>
      </c>
      <c r="D1424" s="1">
        <v>71203</v>
      </c>
      <c r="E1424" s="1">
        <v>1</v>
      </c>
      <c r="F1424" s="1">
        <v>399</v>
      </c>
      <c r="G1424" s="2"/>
    </row>
    <row r="1425" spans="1:7">
      <c r="A1425" s="1">
        <v>35955</v>
      </c>
      <c r="B1425" s="2">
        <v>39110</v>
      </c>
      <c r="C1425" s="3">
        <v>5348</v>
      </c>
      <c r="D1425" s="1">
        <v>77681</v>
      </c>
      <c r="E1425" s="1">
        <v>1</v>
      </c>
      <c r="F1425" s="1">
        <v>249</v>
      </c>
      <c r="G1425" s="2"/>
    </row>
    <row r="1426" spans="1:7">
      <c r="A1426" s="1">
        <v>35960</v>
      </c>
      <c r="B1426" s="2">
        <v>39110</v>
      </c>
      <c r="C1426" s="3">
        <v>5468</v>
      </c>
      <c r="D1426" s="1">
        <v>75408</v>
      </c>
      <c r="E1426" s="1">
        <v>6</v>
      </c>
      <c r="F1426" s="1">
        <v>250</v>
      </c>
      <c r="G1426" s="2"/>
    </row>
    <row r="1427" spans="1:7">
      <c r="A1427" s="1">
        <v>36074</v>
      </c>
      <c r="B1427" s="2">
        <v>39111</v>
      </c>
      <c r="C1427" s="3">
        <v>1276</v>
      </c>
      <c r="D1427" s="1">
        <v>73852</v>
      </c>
      <c r="E1427" s="1">
        <v>1</v>
      </c>
      <c r="F1427" s="1">
        <v>799</v>
      </c>
      <c r="G1427" s="2"/>
    </row>
    <row r="1428" spans="1:7">
      <c r="A1428" s="1">
        <v>36081</v>
      </c>
      <c r="B1428" s="2">
        <v>39111</v>
      </c>
      <c r="C1428" s="3">
        <v>139</v>
      </c>
      <c r="D1428" s="1">
        <v>69771</v>
      </c>
      <c r="E1428" s="1">
        <v>1</v>
      </c>
      <c r="F1428" s="1">
        <v>399</v>
      </c>
      <c r="G1428" s="2"/>
    </row>
    <row r="1429" spans="1:7">
      <c r="A1429" s="1">
        <v>36106</v>
      </c>
      <c r="B1429" s="2">
        <v>39111</v>
      </c>
      <c r="C1429" s="3">
        <v>1679</v>
      </c>
      <c r="D1429" s="1">
        <v>48863</v>
      </c>
      <c r="E1429" s="1">
        <v>1</v>
      </c>
      <c r="F1429" s="1">
        <v>0</v>
      </c>
      <c r="G1429" s="2"/>
    </row>
    <row r="1430" spans="1:7">
      <c r="A1430" s="1">
        <v>36106</v>
      </c>
      <c r="B1430" s="2">
        <v>39111</v>
      </c>
      <c r="C1430" s="3">
        <v>1679</v>
      </c>
      <c r="D1430" s="1">
        <v>66568</v>
      </c>
      <c r="E1430" s="1">
        <v>1</v>
      </c>
      <c r="F1430" s="1">
        <v>400</v>
      </c>
      <c r="G1430" s="2"/>
    </row>
    <row r="1431" spans="1:7">
      <c r="A1431" s="1">
        <v>36106</v>
      </c>
      <c r="B1431" s="2">
        <v>39111</v>
      </c>
      <c r="C1431" s="3">
        <v>1679</v>
      </c>
      <c r="D1431" s="1">
        <v>63042</v>
      </c>
      <c r="E1431" s="1">
        <v>1</v>
      </c>
      <c r="F1431" s="1">
        <v>0</v>
      </c>
      <c r="G1431" s="2"/>
    </row>
    <row r="1432" spans="1:7">
      <c r="A1432" s="1">
        <v>36163</v>
      </c>
      <c r="B1432" s="2">
        <v>39111</v>
      </c>
      <c r="C1432" s="3">
        <v>284</v>
      </c>
      <c r="D1432" s="1">
        <v>34645</v>
      </c>
      <c r="E1432" s="1">
        <v>1</v>
      </c>
      <c r="F1432" s="1">
        <v>819</v>
      </c>
      <c r="G1432" s="2"/>
    </row>
    <row r="1433" spans="1:7">
      <c r="A1433" s="1">
        <v>36188</v>
      </c>
      <c r="B1433" s="2">
        <v>39111</v>
      </c>
      <c r="C1433" s="3">
        <v>3212</v>
      </c>
      <c r="D1433" s="1">
        <v>77017</v>
      </c>
      <c r="E1433" s="1">
        <v>1</v>
      </c>
      <c r="F1433" s="1">
        <v>359</v>
      </c>
      <c r="G1433" s="2"/>
    </row>
    <row r="1434" spans="1:7">
      <c r="A1434" s="1">
        <v>36264</v>
      </c>
      <c r="B1434" s="2">
        <v>39111</v>
      </c>
      <c r="C1434" s="3">
        <v>450</v>
      </c>
      <c r="D1434" s="1">
        <v>73336</v>
      </c>
      <c r="E1434" s="1">
        <v>1</v>
      </c>
      <c r="F1434" s="1">
        <v>5500</v>
      </c>
      <c r="G1434" s="2"/>
    </row>
    <row r="1435" spans="1:7">
      <c r="A1435" s="1">
        <v>36322</v>
      </c>
      <c r="B1435" s="2">
        <v>39111</v>
      </c>
      <c r="C1435" s="3">
        <v>5697</v>
      </c>
      <c r="D1435" s="1">
        <v>72466</v>
      </c>
      <c r="E1435" s="1">
        <v>1</v>
      </c>
      <c r="F1435" s="1">
        <v>599</v>
      </c>
      <c r="G1435" s="2"/>
    </row>
    <row r="1436" spans="1:7">
      <c r="A1436" s="1">
        <v>36399</v>
      </c>
      <c r="B1436" s="2">
        <v>39111</v>
      </c>
      <c r="C1436" s="3">
        <v>921</v>
      </c>
      <c r="D1436" s="1">
        <v>2836</v>
      </c>
      <c r="E1436" s="1">
        <v>1</v>
      </c>
      <c r="F1436" s="1">
        <v>46</v>
      </c>
      <c r="G1436" s="2"/>
    </row>
    <row r="1437" spans="1:7">
      <c r="A1437" s="1">
        <v>36454</v>
      </c>
      <c r="B1437" s="2">
        <v>39112</v>
      </c>
      <c r="C1437" s="3">
        <v>2942</v>
      </c>
      <c r="D1437" s="1">
        <v>73749</v>
      </c>
      <c r="E1437" s="1">
        <v>1</v>
      </c>
      <c r="F1437" s="1">
        <v>2890</v>
      </c>
      <c r="G1437" s="2"/>
    </row>
    <row r="1438" spans="1:7">
      <c r="A1438" s="1">
        <v>36511</v>
      </c>
      <c r="B1438" s="2">
        <v>39112</v>
      </c>
      <c r="C1438" s="3">
        <v>6189</v>
      </c>
      <c r="D1438" s="1">
        <v>69265</v>
      </c>
      <c r="E1438" s="1">
        <v>1</v>
      </c>
      <c r="F1438" s="1">
        <v>400</v>
      </c>
      <c r="G1438" s="2"/>
    </row>
    <row r="1439" spans="1:7">
      <c r="A1439" s="1">
        <v>36511</v>
      </c>
      <c r="B1439" s="2">
        <v>39112</v>
      </c>
      <c r="C1439" s="3">
        <v>6189</v>
      </c>
      <c r="D1439" s="1">
        <v>63042</v>
      </c>
      <c r="E1439" s="1">
        <v>1</v>
      </c>
      <c r="F1439" s="1">
        <v>0</v>
      </c>
      <c r="G1439" s="2"/>
    </row>
    <row r="1440" spans="1:7">
      <c r="A1440" s="1">
        <v>36511</v>
      </c>
      <c r="B1440" s="2">
        <v>39112</v>
      </c>
      <c r="C1440" s="3">
        <v>6189</v>
      </c>
      <c r="D1440" s="1">
        <v>77602</v>
      </c>
      <c r="E1440" s="1">
        <v>1</v>
      </c>
      <c r="F1440" s="1">
        <v>199</v>
      </c>
      <c r="G1440" s="2"/>
    </row>
    <row r="1441" spans="1:7">
      <c r="A1441" s="1">
        <v>36569</v>
      </c>
      <c r="B1441" s="2">
        <v>39113</v>
      </c>
      <c r="C1441" s="3">
        <v>332</v>
      </c>
      <c r="D1441" s="1">
        <v>73984</v>
      </c>
      <c r="E1441" s="1">
        <v>3</v>
      </c>
      <c r="F1441" s="1">
        <v>390</v>
      </c>
      <c r="G1441" s="2"/>
    </row>
    <row r="1442" spans="1:7">
      <c r="A1442" s="1">
        <v>36569</v>
      </c>
      <c r="B1442" s="2">
        <v>39113</v>
      </c>
      <c r="C1442" s="3">
        <v>332</v>
      </c>
      <c r="D1442" s="1">
        <v>67515</v>
      </c>
      <c r="E1442" s="1">
        <v>3</v>
      </c>
      <c r="F1442" s="1">
        <v>390</v>
      </c>
      <c r="G1442" s="2"/>
    </row>
    <row r="1443" spans="1:7">
      <c r="A1443" s="1">
        <v>36603</v>
      </c>
      <c r="B1443" s="2">
        <v>39113</v>
      </c>
      <c r="C1443" s="3">
        <v>5577</v>
      </c>
      <c r="D1443" s="1">
        <v>74755</v>
      </c>
      <c r="E1443" s="1">
        <v>1</v>
      </c>
      <c r="F1443" s="1">
        <v>1399</v>
      </c>
      <c r="G1443" s="2"/>
    </row>
    <row r="1444" spans="1:7">
      <c r="A1444" s="1">
        <v>36711</v>
      </c>
      <c r="B1444" s="2">
        <v>39114</v>
      </c>
      <c r="C1444" s="3">
        <v>637</v>
      </c>
      <c r="D1444" s="1">
        <v>40233</v>
      </c>
      <c r="E1444" s="1">
        <v>1</v>
      </c>
      <c r="F1444" s="1">
        <v>634</v>
      </c>
      <c r="G1444" s="2"/>
    </row>
    <row r="1445" spans="1:7">
      <c r="A1445" s="1">
        <v>36712</v>
      </c>
      <c r="B1445" s="2">
        <v>39114</v>
      </c>
      <c r="C1445" s="3">
        <v>655</v>
      </c>
      <c r="D1445" s="1">
        <v>73332</v>
      </c>
      <c r="E1445" s="1">
        <v>1</v>
      </c>
      <c r="F1445" s="1">
        <v>1488</v>
      </c>
      <c r="G1445" s="2"/>
    </row>
    <row r="1446" spans="1:7">
      <c r="A1446" s="1">
        <v>36809</v>
      </c>
      <c r="B1446" s="2">
        <v>39115</v>
      </c>
      <c r="C1446" s="3">
        <v>5577</v>
      </c>
      <c r="D1446" s="1">
        <v>74755</v>
      </c>
      <c r="E1446" s="1">
        <v>1</v>
      </c>
      <c r="F1446" s="1">
        <v>1399</v>
      </c>
      <c r="G1446" s="2"/>
    </row>
    <row r="1447" spans="1:7">
      <c r="A1447" s="1">
        <v>36868</v>
      </c>
      <c r="B1447" s="2">
        <v>39116</v>
      </c>
      <c r="C1447" s="3">
        <v>198</v>
      </c>
      <c r="D1447" s="1">
        <v>69527</v>
      </c>
      <c r="E1447" s="1">
        <v>1</v>
      </c>
      <c r="F1447" s="1">
        <v>249</v>
      </c>
      <c r="G1447" s="2"/>
    </row>
    <row r="1448" spans="1:7">
      <c r="A1448" s="1">
        <v>36910</v>
      </c>
      <c r="B1448" s="2">
        <v>39116</v>
      </c>
      <c r="C1448" s="3">
        <v>3610</v>
      </c>
      <c r="D1448" s="1">
        <v>49325</v>
      </c>
      <c r="E1448" s="1">
        <v>1</v>
      </c>
      <c r="F1448" s="1">
        <v>219</v>
      </c>
      <c r="G1448" s="2"/>
    </row>
    <row r="1449" spans="1:7">
      <c r="A1449" s="1">
        <v>36976</v>
      </c>
      <c r="B1449" s="2">
        <v>39117</v>
      </c>
      <c r="C1449" s="3">
        <v>1446</v>
      </c>
      <c r="D1449" s="1">
        <v>77078</v>
      </c>
      <c r="E1449" s="1">
        <v>1</v>
      </c>
      <c r="F1449" s="1">
        <v>249</v>
      </c>
      <c r="G1449" s="2"/>
    </row>
    <row r="1450" spans="1:7">
      <c r="A1450" s="1">
        <v>37011</v>
      </c>
      <c r="B1450" s="2">
        <v>39117</v>
      </c>
      <c r="C1450" s="3">
        <v>2501</v>
      </c>
      <c r="D1450" s="1">
        <v>73529</v>
      </c>
      <c r="E1450" s="1">
        <v>1</v>
      </c>
      <c r="F1450" s="1">
        <v>3990</v>
      </c>
      <c r="G1450" s="2"/>
    </row>
    <row r="1451" spans="1:7">
      <c r="A1451" s="1">
        <v>37015</v>
      </c>
      <c r="B1451" s="2">
        <v>39117</v>
      </c>
      <c r="C1451" s="3">
        <v>2787</v>
      </c>
      <c r="D1451" s="1">
        <v>73852</v>
      </c>
      <c r="E1451" s="1">
        <v>1</v>
      </c>
      <c r="F1451" s="1">
        <v>799</v>
      </c>
      <c r="G1451" s="2"/>
    </row>
    <row r="1452" spans="1:7">
      <c r="A1452" s="1">
        <v>37018</v>
      </c>
      <c r="B1452" s="2">
        <v>39117</v>
      </c>
      <c r="C1452" s="3">
        <v>2995</v>
      </c>
      <c r="D1452" s="1">
        <v>66187</v>
      </c>
      <c r="E1452" s="1">
        <v>1</v>
      </c>
      <c r="F1452" s="1">
        <v>164</v>
      </c>
      <c r="G1452" s="2"/>
    </row>
    <row r="1453" spans="1:7">
      <c r="A1453" s="1">
        <v>37039</v>
      </c>
      <c r="B1453" s="2">
        <v>39117</v>
      </c>
      <c r="C1453" s="3">
        <v>3785</v>
      </c>
      <c r="D1453" s="1">
        <v>51897</v>
      </c>
      <c r="E1453" s="1">
        <v>1</v>
      </c>
      <c r="F1453" s="1">
        <v>149</v>
      </c>
      <c r="G1453" s="2"/>
    </row>
    <row r="1454" spans="1:7">
      <c r="A1454" s="1">
        <v>37042</v>
      </c>
      <c r="B1454" s="2">
        <v>39117</v>
      </c>
      <c r="C1454" s="3">
        <v>3855</v>
      </c>
      <c r="D1454" s="1">
        <v>16779</v>
      </c>
      <c r="E1454" s="1">
        <v>1</v>
      </c>
      <c r="F1454" s="1">
        <v>85</v>
      </c>
      <c r="G1454" s="2"/>
    </row>
    <row r="1455" spans="1:7">
      <c r="A1455" s="1">
        <v>37205</v>
      </c>
      <c r="B1455" s="2">
        <v>39118</v>
      </c>
      <c r="C1455" s="3">
        <v>5959</v>
      </c>
      <c r="D1455" s="1">
        <v>17357</v>
      </c>
      <c r="E1455" s="1">
        <v>1</v>
      </c>
      <c r="F1455" s="1">
        <v>1015</v>
      </c>
      <c r="G1455" s="2"/>
    </row>
    <row r="1456" spans="1:7">
      <c r="A1456" s="1">
        <v>37270</v>
      </c>
      <c r="B1456" s="2">
        <v>39119</v>
      </c>
      <c r="C1456" s="3">
        <v>2956</v>
      </c>
      <c r="D1456" s="1">
        <v>60405</v>
      </c>
      <c r="E1456" s="1">
        <v>1</v>
      </c>
      <c r="F1456" s="1">
        <v>640</v>
      </c>
      <c r="G1456" s="2"/>
    </row>
    <row r="1457" spans="1:7">
      <c r="A1457" s="1">
        <v>37297</v>
      </c>
      <c r="B1457" s="2">
        <v>39119</v>
      </c>
      <c r="C1457" s="3">
        <v>450</v>
      </c>
      <c r="D1457" s="1">
        <v>76172</v>
      </c>
      <c r="E1457" s="1">
        <v>1</v>
      </c>
      <c r="F1457" s="1">
        <v>1499</v>
      </c>
      <c r="G1457" s="2"/>
    </row>
    <row r="1458" spans="1:7">
      <c r="A1458" s="1">
        <v>37406</v>
      </c>
      <c r="B1458" s="2">
        <v>39120</v>
      </c>
      <c r="C1458" s="3">
        <v>3794</v>
      </c>
      <c r="D1458" s="1">
        <v>77569</v>
      </c>
      <c r="E1458" s="1">
        <v>1</v>
      </c>
      <c r="F1458" s="1">
        <v>429</v>
      </c>
      <c r="G1458" s="2"/>
    </row>
    <row r="1459" spans="1:7">
      <c r="A1459" s="1">
        <v>37416</v>
      </c>
      <c r="B1459" s="2">
        <v>39120</v>
      </c>
      <c r="C1459" s="3">
        <v>449</v>
      </c>
      <c r="D1459" s="1">
        <v>76736</v>
      </c>
      <c r="E1459" s="1">
        <v>1</v>
      </c>
      <c r="F1459" s="1">
        <v>1299</v>
      </c>
      <c r="G1459" s="2"/>
    </row>
    <row r="1460" spans="1:7">
      <c r="A1460" s="1">
        <v>37416</v>
      </c>
      <c r="B1460" s="2">
        <v>39120</v>
      </c>
      <c r="C1460" s="3">
        <v>449</v>
      </c>
      <c r="D1460" s="1">
        <v>16778</v>
      </c>
      <c r="E1460" s="1">
        <v>1</v>
      </c>
      <c r="F1460" s="1">
        <v>60</v>
      </c>
      <c r="G1460" s="2"/>
    </row>
    <row r="1461" spans="1:7">
      <c r="A1461" s="1">
        <v>37416</v>
      </c>
      <c r="B1461" s="2">
        <v>39120</v>
      </c>
      <c r="C1461" s="3">
        <v>449</v>
      </c>
      <c r="D1461" s="1">
        <v>16778</v>
      </c>
      <c r="E1461" s="1">
        <v>1</v>
      </c>
      <c r="F1461" s="1">
        <v>60</v>
      </c>
      <c r="G1461" s="2"/>
    </row>
    <row r="1462" spans="1:7">
      <c r="A1462" s="1">
        <v>37477</v>
      </c>
      <c r="B1462" s="2">
        <v>39121</v>
      </c>
      <c r="C1462" s="3">
        <v>2036</v>
      </c>
      <c r="D1462" s="1">
        <v>64267</v>
      </c>
      <c r="E1462" s="1">
        <v>4</v>
      </c>
      <c r="F1462" s="1">
        <v>2200</v>
      </c>
      <c r="G1462" s="2"/>
    </row>
    <row r="1463" spans="1:7">
      <c r="A1463" s="1">
        <v>37543</v>
      </c>
      <c r="B1463" s="2">
        <v>39121</v>
      </c>
      <c r="C1463" s="3">
        <v>637</v>
      </c>
      <c r="D1463" s="1">
        <v>77250</v>
      </c>
      <c r="E1463" s="1">
        <v>1</v>
      </c>
      <c r="F1463" s="1">
        <v>100</v>
      </c>
      <c r="G1463" s="2"/>
    </row>
    <row r="1464" spans="1:7">
      <c r="A1464" s="1">
        <v>37672</v>
      </c>
      <c r="B1464" s="2">
        <v>39123</v>
      </c>
      <c r="C1464" s="3">
        <v>1335</v>
      </c>
      <c r="D1464" s="1">
        <v>75332</v>
      </c>
      <c r="E1464" s="1">
        <v>1</v>
      </c>
      <c r="F1464" s="1">
        <v>199</v>
      </c>
      <c r="G1464" s="2"/>
    </row>
    <row r="1465" spans="1:7">
      <c r="A1465" s="1">
        <v>37727</v>
      </c>
      <c r="B1465" s="2">
        <v>39123</v>
      </c>
      <c r="C1465" s="3">
        <v>2995</v>
      </c>
      <c r="D1465" s="1">
        <v>78352</v>
      </c>
      <c r="E1465" s="1">
        <v>3</v>
      </c>
      <c r="F1465" s="1">
        <v>0</v>
      </c>
      <c r="G1465" s="2"/>
    </row>
    <row r="1466" spans="1:7">
      <c r="A1466" s="1">
        <v>37764</v>
      </c>
      <c r="B1466" s="2">
        <v>39123</v>
      </c>
      <c r="C1466" s="3">
        <v>449</v>
      </c>
      <c r="D1466" s="1">
        <v>75187</v>
      </c>
      <c r="E1466" s="1">
        <v>1</v>
      </c>
      <c r="F1466" s="1">
        <v>699</v>
      </c>
      <c r="G1466" s="2"/>
    </row>
    <row r="1467" spans="1:7">
      <c r="A1467" s="1">
        <v>37921</v>
      </c>
      <c r="B1467" s="2">
        <v>39124</v>
      </c>
      <c r="C1467" s="3">
        <v>3438</v>
      </c>
      <c r="D1467" s="1">
        <v>71548</v>
      </c>
      <c r="E1467" s="1">
        <v>1</v>
      </c>
      <c r="F1467" s="1">
        <v>1970</v>
      </c>
      <c r="G1467" s="2"/>
    </row>
    <row r="1468" spans="1:7">
      <c r="A1468" s="1">
        <v>37991</v>
      </c>
      <c r="B1468" s="2">
        <v>39124</v>
      </c>
      <c r="C1468" s="3">
        <v>62</v>
      </c>
      <c r="D1468" s="1">
        <v>78364</v>
      </c>
      <c r="E1468" s="1">
        <v>1</v>
      </c>
      <c r="F1468" s="1">
        <v>1299</v>
      </c>
      <c r="G1468" s="2"/>
    </row>
    <row r="1469" spans="1:7">
      <c r="A1469" s="1">
        <v>37991</v>
      </c>
      <c r="B1469" s="2">
        <v>39124</v>
      </c>
      <c r="C1469" s="3">
        <v>62</v>
      </c>
      <c r="D1469" s="1">
        <v>69727</v>
      </c>
      <c r="E1469" s="1">
        <v>2</v>
      </c>
      <c r="F1469" s="1">
        <v>644</v>
      </c>
      <c r="G1469" s="2"/>
    </row>
    <row r="1470" spans="1:7">
      <c r="A1470" s="1">
        <v>37991</v>
      </c>
      <c r="B1470" s="2">
        <v>39124</v>
      </c>
      <c r="C1470" s="3">
        <v>62</v>
      </c>
      <c r="D1470" s="1">
        <v>72466</v>
      </c>
      <c r="E1470" s="1">
        <v>1</v>
      </c>
      <c r="F1470" s="1">
        <v>599</v>
      </c>
      <c r="G1470" s="2"/>
    </row>
    <row r="1471" spans="1:7">
      <c r="A1471" s="1">
        <v>38003</v>
      </c>
      <c r="B1471" s="2">
        <v>39124</v>
      </c>
      <c r="C1471" s="3">
        <v>87</v>
      </c>
      <c r="D1471" s="1">
        <v>77774</v>
      </c>
      <c r="E1471" s="1">
        <v>1</v>
      </c>
      <c r="F1471" s="1">
        <v>999</v>
      </c>
      <c r="G1471" s="2"/>
    </row>
    <row r="1472" spans="1:7">
      <c r="A1472" s="1">
        <v>38061</v>
      </c>
      <c r="B1472" s="2">
        <v>39125</v>
      </c>
      <c r="C1472" s="3">
        <v>284</v>
      </c>
      <c r="D1472" s="1">
        <v>74905</v>
      </c>
      <c r="E1472" s="1">
        <v>1</v>
      </c>
      <c r="F1472" s="1">
        <v>1299</v>
      </c>
      <c r="G1472" s="2"/>
    </row>
    <row r="1473" spans="1:7">
      <c r="A1473" s="1">
        <v>38091</v>
      </c>
      <c r="B1473" s="2">
        <v>39125</v>
      </c>
      <c r="C1473" s="3">
        <v>4011</v>
      </c>
      <c r="D1473" s="1">
        <v>56268</v>
      </c>
      <c r="E1473" s="1">
        <v>1</v>
      </c>
      <c r="F1473" s="1">
        <v>229</v>
      </c>
      <c r="G1473" s="2"/>
    </row>
    <row r="1474" spans="1:7">
      <c r="A1474" s="1">
        <v>38117</v>
      </c>
      <c r="B1474" s="2">
        <v>39125</v>
      </c>
      <c r="C1474" s="3">
        <v>5348</v>
      </c>
      <c r="D1474" s="1">
        <v>64710</v>
      </c>
      <c r="E1474" s="1">
        <v>1</v>
      </c>
      <c r="F1474" s="1">
        <v>299</v>
      </c>
      <c r="G1474" s="2"/>
    </row>
    <row r="1475" spans="1:7">
      <c r="A1475" s="1">
        <v>38127</v>
      </c>
      <c r="B1475" s="2">
        <v>39125</v>
      </c>
      <c r="C1475" s="3">
        <v>6014</v>
      </c>
      <c r="D1475" s="1">
        <v>77253</v>
      </c>
      <c r="E1475" s="1">
        <v>1</v>
      </c>
      <c r="F1475" s="1">
        <v>169</v>
      </c>
      <c r="G1475" s="2"/>
    </row>
    <row r="1476" spans="1:7">
      <c r="A1476" s="1">
        <v>38148</v>
      </c>
      <c r="B1476" s="2">
        <v>39125</v>
      </c>
      <c r="C1476" s="3">
        <v>915</v>
      </c>
      <c r="D1476" s="1">
        <v>75406</v>
      </c>
      <c r="E1476" s="1">
        <v>2</v>
      </c>
      <c r="F1476" s="1">
        <v>198</v>
      </c>
      <c r="G1476" s="2"/>
    </row>
    <row r="1477" spans="1:7">
      <c r="A1477" s="1">
        <v>38148</v>
      </c>
      <c r="B1477" s="2">
        <v>39125</v>
      </c>
      <c r="C1477" s="3">
        <v>915</v>
      </c>
      <c r="D1477" s="1">
        <v>75406</v>
      </c>
      <c r="E1477" s="1">
        <v>2</v>
      </c>
      <c r="F1477" s="1">
        <v>198</v>
      </c>
      <c r="G1477" s="2"/>
    </row>
    <row r="1478" spans="1:7">
      <c r="A1478" s="1">
        <v>38148</v>
      </c>
      <c r="B1478" s="2">
        <v>39125</v>
      </c>
      <c r="C1478" s="3">
        <v>915</v>
      </c>
      <c r="D1478" s="1">
        <v>75407</v>
      </c>
      <c r="E1478" s="1">
        <v>1</v>
      </c>
      <c r="F1478" s="1">
        <v>99</v>
      </c>
      <c r="G1478" s="2"/>
    </row>
    <row r="1479" spans="1:7">
      <c r="A1479" s="1">
        <v>38148</v>
      </c>
      <c r="B1479" s="2">
        <v>39125</v>
      </c>
      <c r="C1479" s="3">
        <v>915</v>
      </c>
      <c r="D1479" s="1">
        <v>70178</v>
      </c>
      <c r="E1479" s="1">
        <v>1</v>
      </c>
      <c r="F1479" s="1">
        <v>59</v>
      </c>
      <c r="G1479" s="2"/>
    </row>
    <row r="1480" spans="1:7">
      <c r="A1480" s="1">
        <v>38148</v>
      </c>
      <c r="B1480" s="2">
        <v>39125</v>
      </c>
      <c r="C1480" s="3">
        <v>915</v>
      </c>
      <c r="D1480" s="1">
        <v>70178</v>
      </c>
      <c r="E1480" s="1">
        <v>1</v>
      </c>
      <c r="F1480" s="1">
        <v>59</v>
      </c>
      <c r="G1480" s="2"/>
    </row>
    <row r="1481" spans="1:7">
      <c r="A1481" s="1">
        <v>38148</v>
      </c>
      <c r="B1481" s="2">
        <v>39125</v>
      </c>
      <c r="C1481" s="3">
        <v>915</v>
      </c>
      <c r="D1481" s="1">
        <v>47816</v>
      </c>
      <c r="E1481" s="1">
        <v>1</v>
      </c>
      <c r="F1481" s="1">
        <v>69</v>
      </c>
      <c r="G1481" s="2"/>
    </row>
    <row r="1482" spans="1:7">
      <c r="A1482" s="1">
        <v>38148</v>
      </c>
      <c r="B1482" s="2">
        <v>39125</v>
      </c>
      <c r="C1482" s="3">
        <v>915</v>
      </c>
      <c r="D1482" s="1">
        <v>77682</v>
      </c>
      <c r="E1482" s="1">
        <v>1</v>
      </c>
      <c r="F1482" s="1">
        <v>419</v>
      </c>
      <c r="G1482" s="2"/>
    </row>
    <row r="1483" spans="1:7">
      <c r="A1483" s="1">
        <v>38169</v>
      </c>
      <c r="B1483" s="2">
        <v>39126</v>
      </c>
      <c r="C1483" s="3">
        <v>1500</v>
      </c>
      <c r="D1483" s="1">
        <v>63927</v>
      </c>
      <c r="E1483" s="1">
        <v>1</v>
      </c>
      <c r="F1483" s="1">
        <v>149</v>
      </c>
      <c r="G1483" s="2"/>
    </row>
    <row r="1484" spans="1:7">
      <c r="A1484" s="1">
        <v>38179</v>
      </c>
      <c r="B1484" s="2">
        <v>39126</v>
      </c>
      <c r="C1484" s="3">
        <v>1679</v>
      </c>
      <c r="D1484" s="1">
        <v>69729</v>
      </c>
      <c r="E1484" s="1">
        <v>1</v>
      </c>
      <c r="F1484" s="1">
        <v>429</v>
      </c>
      <c r="G1484" s="2"/>
    </row>
    <row r="1485" spans="1:7">
      <c r="A1485" s="1">
        <v>38210</v>
      </c>
      <c r="B1485" s="2">
        <v>39126</v>
      </c>
      <c r="C1485" s="3">
        <v>284</v>
      </c>
      <c r="D1485" s="1">
        <v>77999</v>
      </c>
      <c r="E1485" s="1">
        <v>1</v>
      </c>
      <c r="F1485" s="1">
        <v>1699</v>
      </c>
      <c r="G1485" s="2"/>
    </row>
    <row r="1486" spans="1:7">
      <c r="A1486" s="1">
        <v>38256</v>
      </c>
      <c r="B1486" s="2">
        <v>39126</v>
      </c>
      <c r="C1486" s="3">
        <v>5096</v>
      </c>
      <c r="D1486" s="1">
        <v>78169</v>
      </c>
      <c r="E1486" s="1">
        <v>1</v>
      </c>
      <c r="F1486" s="1">
        <v>100</v>
      </c>
      <c r="G1486" s="2"/>
    </row>
    <row r="1487" spans="1:7">
      <c r="A1487" s="1">
        <v>38438</v>
      </c>
      <c r="B1487" s="2">
        <v>39128</v>
      </c>
      <c r="C1487" s="3">
        <v>1041</v>
      </c>
      <c r="D1487" s="1">
        <v>71809</v>
      </c>
      <c r="E1487" s="1">
        <v>1</v>
      </c>
      <c r="F1487" s="1">
        <v>149</v>
      </c>
      <c r="G1487" s="2"/>
    </row>
    <row r="1488" spans="1:7">
      <c r="A1488" s="1">
        <v>38438</v>
      </c>
      <c r="B1488" s="2">
        <v>39128</v>
      </c>
      <c r="C1488" s="3">
        <v>1041</v>
      </c>
      <c r="D1488" s="1">
        <v>73748</v>
      </c>
      <c r="E1488" s="1">
        <v>1</v>
      </c>
      <c r="F1488" s="1">
        <v>3690</v>
      </c>
      <c r="G1488" s="2"/>
    </row>
    <row r="1489" spans="1:7">
      <c r="A1489" s="1">
        <v>38483</v>
      </c>
      <c r="B1489" s="2">
        <v>39128</v>
      </c>
      <c r="C1489" s="3">
        <v>284</v>
      </c>
      <c r="D1489" s="1">
        <v>26956</v>
      </c>
      <c r="E1489" s="1">
        <v>1</v>
      </c>
      <c r="F1489" s="1">
        <v>340</v>
      </c>
      <c r="G1489" s="2"/>
    </row>
    <row r="1490" spans="1:7">
      <c r="A1490" s="1">
        <v>38531</v>
      </c>
      <c r="B1490" s="2">
        <v>39128</v>
      </c>
      <c r="C1490" s="3">
        <v>4926</v>
      </c>
      <c r="D1490" s="1">
        <v>78352</v>
      </c>
      <c r="E1490" s="1">
        <v>8</v>
      </c>
      <c r="F1490" s="1">
        <v>0</v>
      </c>
      <c r="G1490" s="2"/>
    </row>
    <row r="1491" spans="1:7">
      <c r="A1491" s="1">
        <v>38590</v>
      </c>
      <c r="B1491" s="2">
        <v>39129</v>
      </c>
      <c r="C1491" s="3">
        <v>1276</v>
      </c>
      <c r="D1491" s="1">
        <v>66917</v>
      </c>
      <c r="E1491" s="1">
        <v>1</v>
      </c>
      <c r="F1491" s="1">
        <v>299</v>
      </c>
      <c r="G1491" s="2"/>
    </row>
    <row r="1492" spans="1:7">
      <c r="A1492" s="1">
        <v>38707</v>
      </c>
      <c r="B1492" s="2">
        <v>39129</v>
      </c>
      <c r="C1492" s="3">
        <v>539</v>
      </c>
      <c r="D1492" s="1">
        <v>39949</v>
      </c>
      <c r="E1492" s="1">
        <v>1</v>
      </c>
      <c r="F1492" s="1">
        <v>567</v>
      </c>
      <c r="G1492" s="2"/>
    </row>
    <row r="1493" spans="1:7">
      <c r="A1493" s="1">
        <v>38707</v>
      </c>
      <c r="B1493" s="2">
        <v>39129</v>
      </c>
      <c r="C1493" s="3">
        <v>539</v>
      </c>
      <c r="D1493" s="1">
        <v>39948</v>
      </c>
      <c r="E1493" s="1">
        <v>1</v>
      </c>
      <c r="F1493" s="1">
        <v>355</v>
      </c>
      <c r="G1493" s="2"/>
    </row>
    <row r="1494" spans="1:7">
      <c r="A1494" s="1">
        <v>38753</v>
      </c>
      <c r="B1494" s="2">
        <v>39129</v>
      </c>
      <c r="C1494" s="3">
        <v>915</v>
      </c>
      <c r="D1494" s="1">
        <v>35818</v>
      </c>
      <c r="E1494" s="1">
        <v>1</v>
      </c>
      <c r="F1494" s="1">
        <v>69</v>
      </c>
      <c r="G1494" s="2"/>
    </row>
    <row r="1495" spans="1:7">
      <c r="A1495" s="1">
        <v>38753</v>
      </c>
      <c r="B1495" s="2">
        <v>39129</v>
      </c>
      <c r="C1495" s="3">
        <v>915</v>
      </c>
      <c r="D1495" s="1">
        <v>73893</v>
      </c>
      <c r="E1495" s="1">
        <v>1</v>
      </c>
      <c r="F1495" s="1">
        <v>699</v>
      </c>
      <c r="G1495" s="2"/>
    </row>
    <row r="1496" spans="1:7">
      <c r="A1496" s="1">
        <v>38754</v>
      </c>
      <c r="B1496" s="2">
        <v>39129</v>
      </c>
      <c r="C1496" s="3">
        <v>923</v>
      </c>
      <c r="D1496" s="1">
        <v>59731</v>
      </c>
      <c r="E1496" s="1">
        <v>1</v>
      </c>
      <c r="F1496" s="1">
        <v>99</v>
      </c>
      <c r="G1496" s="2"/>
    </row>
    <row r="1497" spans="1:7">
      <c r="A1497" s="1">
        <v>38829</v>
      </c>
      <c r="B1497" s="2">
        <v>39130</v>
      </c>
      <c r="C1497" s="3">
        <v>3855</v>
      </c>
      <c r="D1497" s="1">
        <v>78352</v>
      </c>
      <c r="E1497" s="1">
        <v>12</v>
      </c>
      <c r="F1497" s="1">
        <v>0</v>
      </c>
      <c r="G1497" s="2"/>
    </row>
    <row r="1498" spans="1:7">
      <c r="A1498" s="1">
        <v>38907</v>
      </c>
      <c r="B1498" s="2">
        <v>39131</v>
      </c>
      <c r="C1498" s="3">
        <v>1276</v>
      </c>
      <c r="D1498" s="1">
        <v>73748</v>
      </c>
      <c r="E1498" s="1">
        <v>1</v>
      </c>
      <c r="F1498" s="1">
        <v>3690</v>
      </c>
      <c r="G1498" s="2"/>
    </row>
    <row r="1499" spans="1:7">
      <c r="A1499" s="1">
        <v>38940</v>
      </c>
      <c r="B1499" s="2">
        <v>39131</v>
      </c>
      <c r="C1499" s="3">
        <v>284</v>
      </c>
      <c r="D1499" s="1">
        <v>16779</v>
      </c>
      <c r="E1499" s="1">
        <v>1</v>
      </c>
      <c r="F1499" s="1">
        <v>85</v>
      </c>
      <c r="G1499" s="2"/>
    </row>
    <row r="1500" spans="1:7">
      <c r="A1500" s="1">
        <v>39289</v>
      </c>
      <c r="B1500" s="2">
        <v>39134</v>
      </c>
      <c r="C1500" s="3">
        <v>3212</v>
      </c>
      <c r="D1500" s="1">
        <v>77320</v>
      </c>
      <c r="E1500" s="1">
        <v>1</v>
      </c>
      <c r="F1500" s="1">
        <v>139</v>
      </c>
      <c r="G1500" s="2"/>
    </row>
    <row r="1501" spans="1:7">
      <c r="A1501" s="1">
        <v>39403</v>
      </c>
      <c r="B1501" s="2">
        <v>39135</v>
      </c>
      <c r="C1501" s="3">
        <v>2814</v>
      </c>
      <c r="D1501" s="1">
        <v>2814</v>
      </c>
      <c r="E1501" s="1">
        <v>1</v>
      </c>
      <c r="F1501" s="1">
        <v>95</v>
      </c>
      <c r="G1501" s="2"/>
    </row>
    <row r="1502" spans="1:7">
      <c r="A1502" s="1">
        <v>39415</v>
      </c>
      <c r="B1502" s="2">
        <v>39135</v>
      </c>
      <c r="C1502" s="3">
        <v>332</v>
      </c>
      <c r="D1502" s="1">
        <v>74447</v>
      </c>
      <c r="E1502" s="1">
        <v>1</v>
      </c>
      <c r="F1502" s="1">
        <v>149</v>
      </c>
      <c r="G1502" s="2"/>
    </row>
    <row r="1503" spans="1:7">
      <c r="A1503" s="1">
        <v>39415</v>
      </c>
      <c r="B1503" s="2">
        <v>39135</v>
      </c>
      <c r="C1503" s="3">
        <v>332</v>
      </c>
      <c r="D1503" s="1">
        <v>55263</v>
      </c>
      <c r="E1503" s="1">
        <v>4</v>
      </c>
      <c r="F1503" s="1">
        <v>240</v>
      </c>
      <c r="G1503" s="2"/>
    </row>
    <row r="1504" spans="1:7">
      <c r="A1504" s="1">
        <v>39490</v>
      </c>
      <c r="B1504" s="2">
        <v>39136</v>
      </c>
      <c r="C1504" s="3">
        <v>1121</v>
      </c>
      <c r="D1504" s="1">
        <v>16689</v>
      </c>
      <c r="E1504" s="1">
        <v>1</v>
      </c>
      <c r="F1504" s="1">
        <v>50</v>
      </c>
      <c r="G1504" s="2"/>
    </row>
    <row r="1505" spans="1:7">
      <c r="A1505" s="1">
        <v>39490</v>
      </c>
      <c r="B1505" s="2">
        <v>39136</v>
      </c>
      <c r="C1505" s="3">
        <v>1121</v>
      </c>
      <c r="D1505" s="1">
        <v>72734</v>
      </c>
      <c r="E1505" s="1">
        <v>1</v>
      </c>
      <c r="F1505" s="1">
        <v>199</v>
      </c>
      <c r="G1505" s="2"/>
    </row>
    <row r="1506" spans="1:7">
      <c r="A1506" s="1">
        <v>39546</v>
      </c>
      <c r="B1506" s="2">
        <v>39136</v>
      </c>
      <c r="C1506" s="3">
        <v>284</v>
      </c>
      <c r="D1506" s="1">
        <v>2805</v>
      </c>
      <c r="E1506" s="1">
        <v>1</v>
      </c>
      <c r="F1506" s="1">
        <v>55</v>
      </c>
      <c r="G1506" s="2"/>
    </row>
    <row r="1507" spans="1:7">
      <c r="A1507" s="1">
        <v>39557</v>
      </c>
      <c r="B1507" s="2">
        <v>39136</v>
      </c>
      <c r="C1507" s="3">
        <v>332</v>
      </c>
      <c r="D1507" s="1">
        <v>67365</v>
      </c>
      <c r="E1507" s="1">
        <v>1</v>
      </c>
      <c r="F1507" s="1">
        <v>297</v>
      </c>
      <c r="G1507" s="2"/>
    </row>
    <row r="1508" spans="1:7">
      <c r="A1508" s="1">
        <v>39557</v>
      </c>
      <c r="B1508" s="2">
        <v>39136</v>
      </c>
      <c r="C1508" s="3">
        <v>332</v>
      </c>
      <c r="D1508" s="1">
        <v>67368</v>
      </c>
      <c r="E1508" s="1">
        <v>1</v>
      </c>
      <c r="F1508" s="1">
        <v>297</v>
      </c>
      <c r="G1508" s="2"/>
    </row>
    <row r="1509" spans="1:7">
      <c r="A1509" s="1">
        <v>39576</v>
      </c>
      <c r="B1509" s="2">
        <v>39136</v>
      </c>
      <c r="C1509" s="3">
        <v>4126</v>
      </c>
      <c r="D1509" s="1">
        <v>78468</v>
      </c>
      <c r="E1509" s="1">
        <v>1</v>
      </c>
      <c r="F1509" s="1">
        <v>349</v>
      </c>
      <c r="G1509" s="2"/>
    </row>
    <row r="1510" spans="1:7">
      <c r="A1510" s="1">
        <v>39590</v>
      </c>
      <c r="B1510" s="2">
        <v>39136</v>
      </c>
      <c r="C1510" s="3">
        <v>4687</v>
      </c>
      <c r="D1510" s="1">
        <v>55184</v>
      </c>
      <c r="E1510" s="1">
        <v>1</v>
      </c>
      <c r="F1510" s="1">
        <v>105</v>
      </c>
      <c r="G1510" s="2"/>
    </row>
    <row r="1511" spans="1:7">
      <c r="A1511" s="1">
        <v>39590</v>
      </c>
      <c r="B1511" s="2">
        <v>39136</v>
      </c>
      <c r="C1511" s="3">
        <v>4687</v>
      </c>
      <c r="D1511" s="1">
        <v>61956</v>
      </c>
      <c r="E1511" s="1">
        <v>3</v>
      </c>
      <c r="F1511" s="1">
        <v>597</v>
      </c>
      <c r="G1511" s="2"/>
    </row>
    <row r="1512" spans="1:7">
      <c r="A1512" s="1">
        <v>39600</v>
      </c>
      <c r="B1512" s="2">
        <v>39136</v>
      </c>
      <c r="C1512" s="3">
        <v>539</v>
      </c>
      <c r="D1512" s="1">
        <v>77022</v>
      </c>
      <c r="E1512" s="1">
        <v>1</v>
      </c>
      <c r="F1512" s="1">
        <v>399</v>
      </c>
      <c r="G1512" s="2"/>
    </row>
    <row r="1513" spans="1:7">
      <c r="A1513" s="1">
        <v>39669</v>
      </c>
      <c r="B1513" s="2">
        <v>39137</v>
      </c>
      <c r="C1513" s="3">
        <v>2300</v>
      </c>
      <c r="D1513" s="1">
        <v>73750</v>
      </c>
      <c r="E1513" s="1">
        <v>1</v>
      </c>
      <c r="F1513" s="1">
        <v>2490</v>
      </c>
      <c r="G1513" s="2"/>
    </row>
    <row r="1514" spans="1:7">
      <c r="A1514" s="1">
        <v>39700</v>
      </c>
      <c r="B1514" s="2">
        <v>39137</v>
      </c>
      <c r="C1514" s="3">
        <v>3596</v>
      </c>
      <c r="D1514" s="1">
        <v>73252</v>
      </c>
      <c r="E1514" s="1">
        <v>1</v>
      </c>
      <c r="F1514" s="1">
        <v>199</v>
      </c>
      <c r="G1514" s="2"/>
    </row>
    <row r="1515" spans="1:7">
      <c r="A1515" s="1">
        <v>39755</v>
      </c>
      <c r="B1515" s="2">
        <v>39137</v>
      </c>
      <c r="C1515" s="3">
        <v>62</v>
      </c>
      <c r="D1515" s="1">
        <v>76254</v>
      </c>
      <c r="E1515" s="1">
        <v>1</v>
      </c>
      <c r="F1515" s="1">
        <v>599</v>
      </c>
      <c r="G1515" s="2"/>
    </row>
    <row r="1516" spans="1:7">
      <c r="A1516" s="1">
        <v>39775</v>
      </c>
      <c r="B1516" s="2">
        <v>39137</v>
      </c>
      <c r="C1516" s="3">
        <v>87</v>
      </c>
      <c r="D1516" s="1">
        <v>74106</v>
      </c>
      <c r="E1516" s="1">
        <v>1</v>
      </c>
      <c r="F1516" s="1">
        <v>148</v>
      </c>
      <c r="G1516" s="2"/>
    </row>
    <row r="1517" spans="1:7">
      <c r="A1517" s="1">
        <v>39924</v>
      </c>
      <c r="B1517" s="2">
        <v>39138</v>
      </c>
      <c r="C1517" s="3">
        <v>6078</v>
      </c>
      <c r="D1517" s="1">
        <v>78265</v>
      </c>
      <c r="E1517" s="1">
        <v>1</v>
      </c>
      <c r="F1517" s="1">
        <v>1699</v>
      </c>
      <c r="G1517" s="2"/>
    </row>
    <row r="1518" spans="1:7">
      <c r="A1518" s="1">
        <v>39939</v>
      </c>
      <c r="B1518" s="2">
        <v>39138</v>
      </c>
      <c r="C1518" s="3">
        <v>6378</v>
      </c>
      <c r="D1518" s="1">
        <v>66568</v>
      </c>
      <c r="E1518" s="1">
        <v>1</v>
      </c>
      <c r="F1518" s="1">
        <v>400</v>
      </c>
      <c r="G1518" s="2"/>
    </row>
    <row r="1519" spans="1:7">
      <c r="A1519" s="1">
        <v>39939</v>
      </c>
      <c r="B1519" s="2">
        <v>39138</v>
      </c>
      <c r="C1519" s="3">
        <v>6378</v>
      </c>
      <c r="D1519" s="1">
        <v>63042</v>
      </c>
      <c r="E1519" s="1">
        <v>1</v>
      </c>
      <c r="F1519" s="1">
        <v>0</v>
      </c>
      <c r="G1519" s="2"/>
    </row>
    <row r="1520" spans="1:7">
      <c r="A1520" s="1">
        <v>39939</v>
      </c>
      <c r="B1520" s="2">
        <v>39138</v>
      </c>
      <c r="C1520" s="3">
        <v>6378</v>
      </c>
      <c r="D1520" s="1">
        <v>78593</v>
      </c>
      <c r="E1520" s="1">
        <v>1</v>
      </c>
      <c r="F1520" s="1">
        <v>1000</v>
      </c>
      <c r="G1520" s="2"/>
    </row>
    <row r="1521" spans="1:7">
      <c r="A1521" s="1">
        <v>39965</v>
      </c>
      <c r="B1521" s="2">
        <v>39139</v>
      </c>
      <c r="C1521" s="3">
        <v>1276</v>
      </c>
      <c r="D1521" s="1">
        <v>39948</v>
      </c>
      <c r="E1521" s="1">
        <v>1</v>
      </c>
      <c r="F1521" s="1">
        <v>355</v>
      </c>
      <c r="G1521" s="2"/>
    </row>
    <row r="1522" spans="1:7">
      <c r="A1522" s="1">
        <v>40043</v>
      </c>
      <c r="B1522" s="2">
        <v>39139</v>
      </c>
      <c r="C1522" s="3">
        <v>4687</v>
      </c>
      <c r="D1522" s="1">
        <v>16782</v>
      </c>
      <c r="E1522" s="1">
        <v>1</v>
      </c>
      <c r="F1522" s="1">
        <v>229</v>
      </c>
      <c r="G1522" s="2"/>
    </row>
    <row r="1523" spans="1:7">
      <c r="A1523" s="1">
        <v>40043</v>
      </c>
      <c r="B1523" s="2">
        <v>39139</v>
      </c>
      <c r="C1523" s="3">
        <v>4687</v>
      </c>
      <c r="D1523" s="1">
        <v>16780</v>
      </c>
      <c r="E1523" s="1">
        <v>1</v>
      </c>
      <c r="F1523" s="1">
        <v>89</v>
      </c>
      <c r="G1523" s="2"/>
    </row>
    <row r="1524" spans="1:7">
      <c r="A1524" s="1">
        <v>40048</v>
      </c>
      <c r="B1524" s="2">
        <v>39139</v>
      </c>
      <c r="C1524" s="3">
        <v>4854</v>
      </c>
      <c r="D1524" s="1">
        <v>74855</v>
      </c>
      <c r="E1524" s="1">
        <v>1</v>
      </c>
      <c r="F1524" s="1">
        <v>1056</v>
      </c>
      <c r="G1524" s="2"/>
    </row>
    <row r="1525" spans="1:7">
      <c r="A1525" s="1">
        <v>40093</v>
      </c>
      <c r="B1525" s="2">
        <v>39140</v>
      </c>
      <c r="C1525" s="3">
        <v>1446</v>
      </c>
      <c r="D1525" s="1">
        <v>71536</v>
      </c>
      <c r="E1525" s="1">
        <v>1</v>
      </c>
      <c r="F1525" s="1">
        <v>89</v>
      </c>
      <c r="G1525" s="2"/>
    </row>
    <row r="1526" spans="1:7">
      <c r="A1526" s="1">
        <v>40093</v>
      </c>
      <c r="B1526" s="2">
        <v>39140</v>
      </c>
      <c r="C1526" s="3">
        <v>1446</v>
      </c>
      <c r="D1526" s="1">
        <v>71537</v>
      </c>
      <c r="E1526" s="1">
        <v>1</v>
      </c>
      <c r="F1526" s="1">
        <v>89</v>
      </c>
      <c r="G1526" s="2"/>
    </row>
    <row r="1527" spans="1:7">
      <c r="A1527" s="1">
        <v>40107</v>
      </c>
      <c r="B1527" s="2">
        <v>39140</v>
      </c>
      <c r="C1527" s="3">
        <v>1726</v>
      </c>
      <c r="D1527" s="1">
        <v>73750</v>
      </c>
      <c r="E1527" s="1">
        <v>1</v>
      </c>
      <c r="F1527" s="1">
        <v>2490</v>
      </c>
      <c r="G1527" s="2"/>
    </row>
    <row r="1528" spans="1:7">
      <c r="A1528" s="1">
        <v>40107</v>
      </c>
      <c r="B1528" s="2">
        <v>39140</v>
      </c>
      <c r="C1528" s="3">
        <v>1726</v>
      </c>
      <c r="D1528" s="1">
        <v>73855</v>
      </c>
      <c r="E1528" s="1">
        <v>1</v>
      </c>
      <c r="F1528" s="1">
        <v>999</v>
      </c>
      <c r="G1528" s="2"/>
    </row>
    <row r="1529" spans="1:7">
      <c r="A1529" s="1">
        <v>40120</v>
      </c>
      <c r="B1529" s="2">
        <v>39140</v>
      </c>
      <c r="C1529" s="3">
        <v>2239</v>
      </c>
      <c r="D1529" s="1">
        <v>67364</v>
      </c>
      <c r="E1529" s="1">
        <v>1</v>
      </c>
      <c r="F1529" s="1">
        <v>297</v>
      </c>
      <c r="G1529" s="2"/>
    </row>
    <row r="1530" spans="1:7">
      <c r="A1530" s="1">
        <v>40120</v>
      </c>
      <c r="B1530" s="2">
        <v>39140</v>
      </c>
      <c r="C1530" s="3">
        <v>2239</v>
      </c>
      <c r="D1530" s="1">
        <v>67365</v>
      </c>
      <c r="E1530" s="1">
        <v>1</v>
      </c>
      <c r="F1530" s="1">
        <v>297</v>
      </c>
      <c r="G1530" s="2"/>
    </row>
    <row r="1531" spans="1:7">
      <c r="A1531" s="1">
        <v>40120</v>
      </c>
      <c r="B1531" s="2">
        <v>39140</v>
      </c>
      <c r="C1531" s="3">
        <v>2239</v>
      </c>
      <c r="D1531" s="1">
        <v>67366</v>
      </c>
      <c r="E1531" s="1">
        <v>1</v>
      </c>
      <c r="F1531" s="1">
        <v>297</v>
      </c>
      <c r="G1531" s="2"/>
    </row>
    <row r="1532" spans="1:7">
      <c r="A1532" s="1">
        <v>40167</v>
      </c>
      <c r="B1532" s="2">
        <v>39140</v>
      </c>
      <c r="C1532" s="3">
        <v>4785</v>
      </c>
      <c r="D1532" s="1">
        <v>73499</v>
      </c>
      <c r="E1532" s="1">
        <v>2</v>
      </c>
      <c r="F1532" s="1">
        <v>1100</v>
      </c>
      <c r="G1532" s="2"/>
    </row>
    <row r="1533" spans="1:7">
      <c r="A1533" s="1">
        <v>40213</v>
      </c>
      <c r="B1533" s="2">
        <v>39141</v>
      </c>
      <c r="C1533" s="3">
        <v>1335</v>
      </c>
      <c r="D1533" s="1">
        <v>49749</v>
      </c>
      <c r="E1533" s="1">
        <v>1</v>
      </c>
      <c r="F1533" s="1">
        <v>2</v>
      </c>
      <c r="G1533" s="2"/>
    </row>
    <row r="1534" spans="1:7">
      <c r="A1534" s="1">
        <v>40213</v>
      </c>
      <c r="B1534" s="2">
        <v>39141</v>
      </c>
      <c r="C1534" s="3">
        <v>1335</v>
      </c>
      <c r="D1534" s="1">
        <v>16780</v>
      </c>
      <c r="E1534" s="1">
        <v>1</v>
      </c>
      <c r="F1534" s="1">
        <v>89</v>
      </c>
      <c r="G1534" s="2"/>
    </row>
    <row r="1535" spans="1:7">
      <c r="A1535" s="1">
        <v>40213</v>
      </c>
      <c r="B1535" s="2">
        <v>39141</v>
      </c>
      <c r="C1535" s="3">
        <v>1335</v>
      </c>
      <c r="D1535" s="1">
        <v>16780</v>
      </c>
      <c r="E1535" s="1">
        <v>1</v>
      </c>
      <c r="F1535" s="1">
        <v>89</v>
      </c>
      <c r="G1535" s="2"/>
    </row>
    <row r="1536" spans="1:7">
      <c r="A1536" s="1">
        <v>40232</v>
      </c>
      <c r="B1536" s="2">
        <v>39141</v>
      </c>
      <c r="C1536" s="3">
        <v>1686</v>
      </c>
      <c r="D1536" s="1">
        <v>71632</v>
      </c>
      <c r="E1536" s="1">
        <v>1</v>
      </c>
      <c r="F1536" s="1">
        <v>379</v>
      </c>
      <c r="G1536" s="2"/>
    </row>
    <row r="1537" spans="1:7">
      <c r="A1537" s="1">
        <v>40232</v>
      </c>
      <c r="B1537" s="2">
        <v>39141</v>
      </c>
      <c r="C1537" s="3">
        <v>1686</v>
      </c>
      <c r="D1537" s="1">
        <v>78345</v>
      </c>
      <c r="E1537" s="1">
        <v>1</v>
      </c>
      <c r="F1537" s="1">
        <v>9388</v>
      </c>
      <c r="G1537" s="2"/>
    </row>
    <row r="1538" spans="1:7">
      <c r="A1538" s="1">
        <v>40275</v>
      </c>
      <c r="B1538" s="2">
        <v>39141</v>
      </c>
      <c r="C1538" s="3">
        <v>3438</v>
      </c>
      <c r="D1538" s="1">
        <v>78008</v>
      </c>
      <c r="E1538" s="1">
        <v>1</v>
      </c>
      <c r="F1538" s="1">
        <v>3390</v>
      </c>
      <c r="G1538" s="2"/>
    </row>
    <row r="1539" spans="1:7">
      <c r="A1539" s="1">
        <v>40275</v>
      </c>
      <c r="B1539" s="2">
        <v>39141</v>
      </c>
      <c r="C1539" s="3">
        <v>3438</v>
      </c>
      <c r="D1539" s="1">
        <v>78430</v>
      </c>
      <c r="E1539" s="1">
        <v>1</v>
      </c>
      <c r="F1539" s="1">
        <v>3990</v>
      </c>
      <c r="G1539" s="2"/>
    </row>
    <row r="1540" spans="1:7">
      <c r="A1540" s="1">
        <v>40308</v>
      </c>
      <c r="B1540" s="2">
        <v>39141</v>
      </c>
      <c r="C1540" s="3">
        <v>4922</v>
      </c>
      <c r="D1540" s="1">
        <v>74856</v>
      </c>
      <c r="E1540" s="1">
        <v>1</v>
      </c>
      <c r="F1540" s="1">
        <v>681</v>
      </c>
      <c r="G1540" s="2"/>
    </row>
    <row r="1541" spans="1:7">
      <c r="A1541" s="1">
        <v>40308</v>
      </c>
      <c r="B1541" s="2">
        <v>39141</v>
      </c>
      <c r="C1541" s="3">
        <v>4922</v>
      </c>
      <c r="D1541" s="1">
        <v>40236</v>
      </c>
      <c r="E1541" s="1">
        <v>1</v>
      </c>
      <c r="F1541" s="1">
        <v>581</v>
      </c>
      <c r="G1541" s="2"/>
    </row>
    <row r="1542" spans="1:7">
      <c r="A1542" s="1">
        <v>40405</v>
      </c>
      <c r="B1542" s="2">
        <v>39142</v>
      </c>
      <c r="C1542" s="3">
        <v>3330</v>
      </c>
      <c r="D1542" s="1">
        <v>73975</v>
      </c>
      <c r="E1542" s="1">
        <v>1</v>
      </c>
      <c r="F1542" s="1">
        <v>299</v>
      </c>
      <c r="G1542" s="2"/>
    </row>
    <row r="1543" spans="1:7">
      <c r="A1543" s="1">
        <v>40537</v>
      </c>
      <c r="B1543" s="2">
        <v>39143</v>
      </c>
      <c r="C1543" s="3">
        <v>4687</v>
      </c>
      <c r="D1543" s="1">
        <v>55184</v>
      </c>
      <c r="E1543" s="1">
        <v>1</v>
      </c>
      <c r="F1543" s="1">
        <v>105</v>
      </c>
      <c r="G1543" s="2"/>
    </row>
    <row r="1544" spans="1:7">
      <c r="A1544" s="1">
        <v>40537</v>
      </c>
      <c r="B1544" s="2">
        <v>39143</v>
      </c>
      <c r="C1544" s="3">
        <v>4687</v>
      </c>
      <c r="D1544" s="1">
        <v>55184</v>
      </c>
      <c r="E1544" s="1">
        <v>1</v>
      </c>
      <c r="F1544" s="1">
        <v>105</v>
      </c>
      <c r="G1544" s="2"/>
    </row>
    <row r="1545" spans="1:7">
      <c r="A1545" s="1">
        <v>40608</v>
      </c>
      <c r="B1545" s="2">
        <v>39144</v>
      </c>
      <c r="C1545" s="3">
        <v>3056</v>
      </c>
      <c r="D1545" s="1">
        <v>73750</v>
      </c>
      <c r="E1545" s="1">
        <v>1</v>
      </c>
      <c r="F1545" s="1">
        <v>1888</v>
      </c>
      <c r="G1545" s="2"/>
    </row>
    <row r="1546" spans="1:7">
      <c r="A1546" s="1">
        <v>40628</v>
      </c>
      <c r="B1546" s="2">
        <v>39144</v>
      </c>
      <c r="C1546" s="3">
        <v>450</v>
      </c>
      <c r="D1546" s="1">
        <v>78494</v>
      </c>
      <c r="E1546" s="1">
        <v>1</v>
      </c>
      <c r="F1546" s="1">
        <v>69500</v>
      </c>
      <c r="G1546" s="2"/>
    </row>
    <row r="1547" spans="1:7">
      <c r="A1547" s="1">
        <v>40804</v>
      </c>
      <c r="B1547" s="2">
        <v>39145</v>
      </c>
      <c r="C1547" s="3">
        <v>977</v>
      </c>
      <c r="D1547" s="1">
        <v>67148</v>
      </c>
      <c r="E1547" s="1">
        <v>1</v>
      </c>
      <c r="F1547" s="1">
        <v>650</v>
      </c>
      <c r="G1547" s="2"/>
    </row>
    <row r="1548" spans="1:7">
      <c r="A1548" s="1">
        <v>40804</v>
      </c>
      <c r="B1548" s="2">
        <v>39145</v>
      </c>
      <c r="C1548" s="3">
        <v>977</v>
      </c>
      <c r="D1548" s="1">
        <v>67149</v>
      </c>
      <c r="E1548" s="1">
        <v>1</v>
      </c>
      <c r="F1548" s="1">
        <v>500</v>
      </c>
      <c r="G1548" s="2"/>
    </row>
    <row r="1549" spans="1:7">
      <c r="A1549" s="1">
        <v>40891</v>
      </c>
      <c r="B1549" s="2">
        <v>39147</v>
      </c>
      <c r="C1549" s="3">
        <v>1041</v>
      </c>
      <c r="D1549" s="1">
        <v>68767</v>
      </c>
      <c r="E1549" s="1">
        <v>1</v>
      </c>
      <c r="F1549" s="1">
        <v>499</v>
      </c>
      <c r="G1549" s="2"/>
    </row>
    <row r="1550" spans="1:7">
      <c r="A1550" s="1">
        <v>40945</v>
      </c>
      <c r="B1550" s="2">
        <v>39147</v>
      </c>
      <c r="C1550" s="3">
        <v>3827</v>
      </c>
      <c r="D1550" s="1">
        <v>39949</v>
      </c>
      <c r="E1550" s="1">
        <v>1</v>
      </c>
      <c r="F1550" s="1">
        <v>567</v>
      </c>
      <c r="G1550" s="2"/>
    </row>
    <row r="1551" spans="1:7">
      <c r="A1551" s="1">
        <v>40965</v>
      </c>
      <c r="B1551" s="2">
        <v>39147</v>
      </c>
      <c r="C1551" s="3">
        <v>4967</v>
      </c>
      <c r="D1551" s="1">
        <v>78423</v>
      </c>
      <c r="E1551" s="1">
        <v>1</v>
      </c>
      <c r="F1551" s="1">
        <v>399</v>
      </c>
      <c r="G1551" s="2"/>
    </row>
    <row r="1552" spans="1:7">
      <c r="A1552" s="1">
        <v>40983</v>
      </c>
      <c r="B1552" s="2">
        <v>39147</v>
      </c>
      <c r="C1552" s="3">
        <v>6189</v>
      </c>
      <c r="D1552" s="1">
        <v>16781</v>
      </c>
      <c r="E1552" s="1">
        <v>1</v>
      </c>
      <c r="F1552" s="1">
        <v>139</v>
      </c>
      <c r="G1552" s="2"/>
    </row>
    <row r="1553" spans="1:7">
      <c r="A1553" s="1">
        <v>41031</v>
      </c>
      <c r="B1553" s="2">
        <v>39148</v>
      </c>
      <c r="C1553" s="3">
        <v>2393</v>
      </c>
      <c r="D1553" s="1">
        <v>68814</v>
      </c>
      <c r="E1553" s="1">
        <v>1</v>
      </c>
      <c r="F1553" s="1">
        <v>450</v>
      </c>
      <c r="G1553" s="2"/>
    </row>
    <row r="1554" spans="1:7">
      <c r="A1554" s="1">
        <v>41061</v>
      </c>
      <c r="B1554" s="2">
        <v>39148</v>
      </c>
      <c r="C1554" s="3">
        <v>450</v>
      </c>
      <c r="D1554" s="1">
        <v>65012</v>
      </c>
      <c r="E1554" s="1">
        <v>1</v>
      </c>
      <c r="F1554" s="1">
        <v>129</v>
      </c>
      <c r="G1554" s="2"/>
    </row>
    <row r="1555" spans="1:7">
      <c r="A1555" s="1">
        <v>41061</v>
      </c>
      <c r="B1555" s="2">
        <v>39148</v>
      </c>
      <c r="C1555" s="3">
        <v>450</v>
      </c>
      <c r="D1555" s="1">
        <v>65012</v>
      </c>
      <c r="E1555" s="1">
        <v>1</v>
      </c>
      <c r="F1555" s="1">
        <v>129</v>
      </c>
      <c r="G1555" s="2"/>
    </row>
    <row r="1556" spans="1:7">
      <c r="A1556" s="1">
        <v>41107</v>
      </c>
      <c r="B1556" s="2">
        <v>39149</v>
      </c>
      <c r="C1556" s="3">
        <v>1944</v>
      </c>
      <c r="D1556" s="1">
        <v>69728</v>
      </c>
      <c r="E1556" s="1">
        <v>1</v>
      </c>
      <c r="F1556" s="1">
        <v>329</v>
      </c>
      <c r="G1556" s="2"/>
    </row>
    <row r="1557" spans="1:7">
      <c r="A1557" s="1">
        <v>41143</v>
      </c>
      <c r="B1557" s="2">
        <v>39149</v>
      </c>
      <c r="C1557" s="3">
        <v>4011</v>
      </c>
      <c r="D1557" s="1">
        <v>73749</v>
      </c>
      <c r="E1557" s="1">
        <v>1</v>
      </c>
      <c r="F1557" s="1">
        <v>2890</v>
      </c>
      <c r="G1557" s="2"/>
    </row>
    <row r="1558" spans="1:7">
      <c r="A1558" s="1">
        <v>41143</v>
      </c>
      <c r="B1558" s="2">
        <v>39149</v>
      </c>
      <c r="C1558" s="3">
        <v>4011</v>
      </c>
      <c r="D1558" s="1">
        <v>58930</v>
      </c>
      <c r="E1558" s="1">
        <v>1</v>
      </c>
      <c r="F1558" s="1">
        <v>590</v>
      </c>
      <c r="G1558" s="2"/>
    </row>
    <row r="1559" spans="1:7">
      <c r="A1559" s="1">
        <v>41170</v>
      </c>
      <c r="B1559" s="2">
        <v>39149</v>
      </c>
      <c r="C1559" s="3">
        <v>5943</v>
      </c>
      <c r="D1559" s="1">
        <v>72463</v>
      </c>
      <c r="E1559" s="1">
        <v>1</v>
      </c>
      <c r="F1559" s="1">
        <v>599</v>
      </c>
      <c r="G1559" s="2"/>
    </row>
    <row r="1560" spans="1:7">
      <c r="A1560" s="1">
        <v>41170</v>
      </c>
      <c r="B1560" s="2">
        <v>39149</v>
      </c>
      <c r="C1560" s="3">
        <v>5943</v>
      </c>
      <c r="D1560" s="1">
        <v>72461</v>
      </c>
      <c r="E1560" s="1">
        <v>2</v>
      </c>
      <c r="F1560" s="1">
        <v>1198</v>
      </c>
      <c r="G1560" s="2"/>
    </row>
    <row r="1561" spans="1:7">
      <c r="A1561" s="1">
        <v>41170</v>
      </c>
      <c r="B1561" s="2">
        <v>39149</v>
      </c>
      <c r="C1561" s="3">
        <v>5943</v>
      </c>
      <c r="D1561" s="1">
        <v>77221</v>
      </c>
      <c r="E1561" s="1">
        <v>1</v>
      </c>
      <c r="F1561" s="1">
        <v>329</v>
      </c>
      <c r="G1561" s="2"/>
    </row>
    <row r="1562" spans="1:7">
      <c r="A1562" s="1">
        <v>41177</v>
      </c>
      <c r="B1562" s="2">
        <v>39149</v>
      </c>
      <c r="C1562" s="3">
        <v>637</v>
      </c>
      <c r="D1562" s="1">
        <v>74721</v>
      </c>
      <c r="E1562" s="1">
        <v>3</v>
      </c>
      <c r="F1562" s="1">
        <v>87</v>
      </c>
      <c r="G1562" s="2"/>
    </row>
    <row r="1563" spans="1:7">
      <c r="A1563" s="1">
        <v>41177</v>
      </c>
      <c r="B1563" s="2">
        <v>39149</v>
      </c>
      <c r="C1563" s="3">
        <v>637</v>
      </c>
      <c r="D1563" s="1">
        <v>73429</v>
      </c>
      <c r="E1563" s="1">
        <v>1</v>
      </c>
      <c r="F1563" s="1">
        <v>429</v>
      </c>
      <c r="G1563" s="2"/>
    </row>
    <row r="1564" spans="1:7">
      <c r="A1564" s="1">
        <v>41227</v>
      </c>
      <c r="B1564" s="2">
        <v>39150</v>
      </c>
      <c r="C1564" s="3">
        <v>284</v>
      </c>
      <c r="D1564" s="1">
        <v>77999</v>
      </c>
      <c r="E1564" s="1">
        <v>1</v>
      </c>
      <c r="F1564" s="1">
        <v>1499</v>
      </c>
      <c r="G1564" s="2"/>
    </row>
    <row r="1565" spans="1:7">
      <c r="A1565" s="1">
        <v>41335</v>
      </c>
      <c r="B1565" s="2">
        <v>39151</v>
      </c>
      <c r="C1565" s="3">
        <v>2800</v>
      </c>
      <c r="D1565" s="1">
        <v>72189</v>
      </c>
      <c r="E1565" s="1">
        <v>1</v>
      </c>
      <c r="F1565" s="1">
        <v>150</v>
      </c>
      <c r="G1565" s="2"/>
    </row>
    <row r="1566" spans="1:7">
      <c r="A1566" s="1">
        <v>41407</v>
      </c>
      <c r="B1566" s="2">
        <v>39152</v>
      </c>
      <c r="C1566" s="3">
        <v>1286</v>
      </c>
      <c r="D1566" s="1">
        <v>54817</v>
      </c>
      <c r="E1566" s="1">
        <v>1</v>
      </c>
      <c r="F1566" s="1">
        <v>99</v>
      </c>
      <c r="G1566" s="2"/>
    </row>
    <row r="1567" spans="1:7">
      <c r="A1567" s="1">
        <v>41457</v>
      </c>
      <c r="B1567" s="2">
        <v>39152</v>
      </c>
      <c r="C1567" s="3">
        <v>3292</v>
      </c>
      <c r="D1567" s="1">
        <v>68768</v>
      </c>
      <c r="E1567" s="1">
        <v>1</v>
      </c>
      <c r="F1567" s="1">
        <v>269</v>
      </c>
      <c r="G1567" s="2"/>
    </row>
    <row r="1568" spans="1:7">
      <c r="A1568" s="1">
        <v>41460</v>
      </c>
      <c r="B1568" s="2">
        <v>39152</v>
      </c>
      <c r="C1568" s="3">
        <v>332</v>
      </c>
      <c r="D1568" s="1">
        <v>75352</v>
      </c>
      <c r="E1568" s="1">
        <v>1</v>
      </c>
      <c r="F1568" s="1">
        <v>29898</v>
      </c>
      <c r="G1568" s="2"/>
    </row>
    <row r="1569" spans="1:7">
      <c r="A1569" s="1">
        <v>41460</v>
      </c>
      <c r="B1569" s="2">
        <v>39152</v>
      </c>
      <c r="C1569" s="3">
        <v>332</v>
      </c>
      <c r="D1569" s="1">
        <v>72462</v>
      </c>
      <c r="E1569" s="1">
        <v>1</v>
      </c>
      <c r="F1569" s="1">
        <v>100</v>
      </c>
      <c r="G1569" s="2"/>
    </row>
    <row r="1570" spans="1:7">
      <c r="A1570" s="1">
        <v>41613</v>
      </c>
      <c r="B1570" s="2">
        <v>39153</v>
      </c>
      <c r="C1570" s="3">
        <v>4575</v>
      </c>
      <c r="D1570" s="1">
        <v>2808</v>
      </c>
      <c r="E1570" s="1">
        <v>1</v>
      </c>
      <c r="F1570" s="1">
        <v>139</v>
      </c>
      <c r="G1570" s="2"/>
    </row>
    <row r="1571" spans="1:7">
      <c r="A1571" s="1">
        <v>41677</v>
      </c>
      <c r="B1571" s="2">
        <v>39154</v>
      </c>
      <c r="C1571" s="3">
        <v>1982</v>
      </c>
      <c r="D1571" s="1">
        <v>26466</v>
      </c>
      <c r="E1571" s="1">
        <v>1</v>
      </c>
      <c r="F1571" s="1">
        <v>800</v>
      </c>
      <c r="G1571" s="2"/>
    </row>
    <row r="1572" spans="1:7">
      <c r="A1572" s="1">
        <v>41700</v>
      </c>
      <c r="B1572" s="2">
        <v>39154</v>
      </c>
      <c r="C1572" s="3">
        <v>3059</v>
      </c>
      <c r="D1572" s="1">
        <v>55186</v>
      </c>
      <c r="E1572" s="1">
        <v>1</v>
      </c>
      <c r="F1572" s="1">
        <v>140</v>
      </c>
      <c r="G1572" s="2"/>
    </row>
    <row r="1573" spans="1:7">
      <c r="A1573" s="1">
        <v>41708</v>
      </c>
      <c r="B1573" s="2">
        <v>39154</v>
      </c>
      <c r="C1573" s="3">
        <v>3429</v>
      </c>
      <c r="D1573" s="1">
        <v>75400</v>
      </c>
      <c r="E1573" s="1">
        <v>1</v>
      </c>
      <c r="F1573" s="1">
        <v>11401</v>
      </c>
      <c r="G1573" s="2"/>
    </row>
    <row r="1574" spans="1:7">
      <c r="A1574" s="1">
        <v>41708</v>
      </c>
      <c r="B1574" s="2">
        <v>39154</v>
      </c>
      <c r="C1574" s="3">
        <v>3429</v>
      </c>
      <c r="D1574" s="1">
        <v>77804</v>
      </c>
      <c r="E1574" s="1">
        <v>1</v>
      </c>
      <c r="F1574" s="1">
        <v>499</v>
      </c>
      <c r="G1574" s="2"/>
    </row>
    <row r="1575" spans="1:7">
      <c r="A1575" s="1">
        <v>41770</v>
      </c>
      <c r="B1575" s="2">
        <v>39155</v>
      </c>
      <c r="C1575" s="3">
        <v>1246</v>
      </c>
      <c r="D1575" s="1">
        <v>51398</v>
      </c>
      <c r="E1575" s="1">
        <v>1</v>
      </c>
      <c r="F1575" s="1">
        <v>715</v>
      </c>
      <c r="G1575" s="2"/>
    </row>
    <row r="1576" spans="1:7">
      <c r="A1576" s="1">
        <v>41838</v>
      </c>
      <c r="B1576" s="2">
        <v>39155</v>
      </c>
      <c r="C1576" s="3">
        <v>4749</v>
      </c>
      <c r="D1576" s="1">
        <v>66388</v>
      </c>
      <c r="E1576" s="1">
        <v>1</v>
      </c>
      <c r="F1576" s="1">
        <v>2690</v>
      </c>
      <c r="G1576" s="2"/>
    </row>
    <row r="1577" spans="1:7">
      <c r="A1577" s="1">
        <v>41938</v>
      </c>
      <c r="B1577" s="2">
        <v>39156</v>
      </c>
      <c r="C1577" s="3">
        <v>6449</v>
      </c>
      <c r="D1577" s="1">
        <v>63992</v>
      </c>
      <c r="E1577" s="1">
        <v>1</v>
      </c>
      <c r="F1577" s="1">
        <v>400</v>
      </c>
      <c r="G1577" s="2"/>
    </row>
    <row r="1578" spans="1:7">
      <c r="A1578" s="1">
        <v>41938</v>
      </c>
      <c r="B1578" s="2">
        <v>39156</v>
      </c>
      <c r="C1578" s="3">
        <v>6449</v>
      </c>
      <c r="D1578" s="1">
        <v>63042</v>
      </c>
      <c r="E1578" s="1">
        <v>1</v>
      </c>
      <c r="F1578" s="1">
        <v>0</v>
      </c>
      <c r="G1578" s="2"/>
    </row>
    <row r="1579" spans="1:7">
      <c r="A1579" s="1">
        <v>42142</v>
      </c>
      <c r="B1579" s="2">
        <v>39158</v>
      </c>
      <c r="C1579" s="3">
        <v>284</v>
      </c>
      <c r="D1579" s="1">
        <v>72465</v>
      </c>
      <c r="E1579" s="1">
        <v>1</v>
      </c>
      <c r="F1579" s="1">
        <v>699</v>
      </c>
      <c r="G1579" s="2"/>
    </row>
    <row r="1580" spans="1:7">
      <c r="A1580" s="1">
        <v>42152</v>
      </c>
      <c r="B1580" s="2">
        <v>39158</v>
      </c>
      <c r="C1580" s="3">
        <v>332</v>
      </c>
      <c r="D1580" s="1">
        <v>70528</v>
      </c>
      <c r="E1580" s="1">
        <v>1</v>
      </c>
      <c r="F1580" s="1">
        <v>19999</v>
      </c>
      <c r="G1580" s="2"/>
    </row>
    <row r="1581" spans="1:7">
      <c r="A1581" s="1">
        <v>42152</v>
      </c>
      <c r="B1581" s="2">
        <v>39158</v>
      </c>
      <c r="C1581" s="3">
        <v>332</v>
      </c>
      <c r="D1581" s="1">
        <v>74512</v>
      </c>
      <c r="E1581" s="1">
        <v>1</v>
      </c>
      <c r="F1581" s="1">
        <v>14900</v>
      </c>
      <c r="G1581" s="2"/>
    </row>
    <row r="1582" spans="1:7">
      <c r="A1582" s="1">
        <v>42155</v>
      </c>
      <c r="B1582" s="2">
        <v>39158</v>
      </c>
      <c r="C1582" s="3">
        <v>3429</v>
      </c>
      <c r="D1582" s="1">
        <v>55217</v>
      </c>
      <c r="E1582" s="1">
        <v>1</v>
      </c>
      <c r="F1582" s="1">
        <v>90</v>
      </c>
      <c r="G1582" s="2"/>
    </row>
    <row r="1583" spans="1:7">
      <c r="A1583" s="1">
        <v>42155</v>
      </c>
      <c r="B1583" s="2">
        <v>39158</v>
      </c>
      <c r="C1583" s="3">
        <v>3429</v>
      </c>
      <c r="D1583" s="1">
        <v>55219</v>
      </c>
      <c r="E1583" s="1">
        <v>1</v>
      </c>
      <c r="F1583" s="1">
        <v>130</v>
      </c>
      <c r="G1583" s="2"/>
    </row>
    <row r="1584" spans="1:7">
      <c r="A1584" s="1">
        <v>42364</v>
      </c>
      <c r="B1584" s="2">
        <v>39160</v>
      </c>
      <c r="C1584" s="3">
        <v>1686</v>
      </c>
      <c r="D1584" s="1">
        <v>70763</v>
      </c>
      <c r="E1584" s="1">
        <v>1</v>
      </c>
      <c r="F1584" s="1">
        <v>139</v>
      </c>
      <c r="G1584" s="2"/>
    </row>
    <row r="1585" spans="1:7">
      <c r="A1585" s="1">
        <v>42455</v>
      </c>
      <c r="B1585" s="2">
        <v>39161</v>
      </c>
      <c r="C1585" s="3">
        <v>1944</v>
      </c>
      <c r="D1585" s="1">
        <v>26466</v>
      </c>
      <c r="E1585" s="1">
        <v>1</v>
      </c>
      <c r="F1585" s="1">
        <v>500</v>
      </c>
      <c r="G1585" s="2"/>
    </row>
    <row r="1586" spans="1:7">
      <c r="A1586" s="1">
        <v>42584</v>
      </c>
      <c r="B1586" s="2">
        <v>39162</v>
      </c>
      <c r="C1586" s="3">
        <v>332</v>
      </c>
      <c r="D1586" s="1">
        <v>54816</v>
      </c>
      <c r="E1586" s="1">
        <v>1</v>
      </c>
      <c r="F1586" s="1">
        <v>99</v>
      </c>
      <c r="G1586" s="2"/>
    </row>
    <row r="1587" spans="1:7">
      <c r="A1587" s="1">
        <v>42645</v>
      </c>
      <c r="B1587" s="2">
        <v>39162</v>
      </c>
      <c r="C1587" s="3">
        <v>977</v>
      </c>
      <c r="D1587" s="1">
        <v>26466</v>
      </c>
      <c r="E1587" s="1">
        <v>1</v>
      </c>
      <c r="F1587" s="1">
        <v>500</v>
      </c>
      <c r="G1587" s="2"/>
    </row>
    <row r="1588" spans="1:7">
      <c r="A1588" s="1">
        <v>42651</v>
      </c>
      <c r="B1588" s="2">
        <v>39163</v>
      </c>
      <c r="C1588" s="3">
        <v>1335</v>
      </c>
      <c r="D1588" s="1">
        <v>66694</v>
      </c>
      <c r="E1588" s="1">
        <v>1</v>
      </c>
      <c r="F1588" s="1">
        <v>250</v>
      </c>
      <c r="G1588" s="2"/>
    </row>
    <row r="1589" spans="1:7">
      <c r="A1589" s="1">
        <v>42730</v>
      </c>
      <c r="B1589" s="2">
        <v>39163</v>
      </c>
      <c r="C1589" s="3">
        <v>637</v>
      </c>
      <c r="D1589" s="1">
        <v>73750</v>
      </c>
      <c r="E1589" s="1">
        <v>1</v>
      </c>
      <c r="F1589" s="1">
        <v>2490</v>
      </c>
      <c r="G1589" s="2"/>
    </row>
    <row r="1590" spans="1:7">
      <c r="A1590" s="1">
        <v>42808</v>
      </c>
      <c r="B1590" s="2">
        <v>39164</v>
      </c>
      <c r="C1590" s="3">
        <v>4785</v>
      </c>
      <c r="D1590" s="1">
        <v>76041</v>
      </c>
      <c r="E1590" s="1">
        <v>1</v>
      </c>
      <c r="F1590" s="1">
        <v>699</v>
      </c>
      <c r="G1590" s="2"/>
    </row>
    <row r="1591" spans="1:7">
      <c r="A1591" s="1">
        <v>42808</v>
      </c>
      <c r="B1591" s="2">
        <v>39164</v>
      </c>
      <c r="C1591" s="3">
        <v>4785</v>
      </c>
      <c r="D1591" s="1">
        <v>73749</v>
      </c>
      <c r="E1591" s="1">
        <v>1</v>
      </c>
      <c r="F1591" s="1">
        <v>2890</v>
      </c>
      <c r="G1591" s="2"/>
    </row>
    <row r="1592" spans="1:7">
      <c r="A1592" s="1">
        <v>42852</v>
      </c>
      <c r="B1592" s="2">
        <v>39165</v>
      </c>
      <c r="C1592" s="3">
        <v>1500</v>
      </c>
      <c r="D1592" s="1">
        <v>77412</v>
      </c>
      <c r="E1592" s="1">
        <v>1</v>
      </c>
      <c r="F1592" s="1">
        <v>549</v>
      </c>
      <c r="G1592" s="2"/>
    </row>
    <row r="1593" spans="1:7">
      <c r="A1593" s="1">
        <v>42879</v>
      </c>
      <c r="B1593" s="2">
        <v>39165</v>
      </c>
      <c r="C1593" s="3">
        <v>2393</v>
      </c>
      <c r="D1593" s="1">
        <v>78236</v>
      </c>
      <c r="E1593" s="1">
        <v>1</v>
      </c>
      <c r="F1593" s="1">
        <v>299</v>
      </c>
      <c r="G1593" s="2"/>
    </row>
    <row r="1594" spans="1:7">
      <c r="A1594" s="1">
        <v>42879</v>
      </c>
      <c r="B1594" s="2">
        <v>39165</v>
      </c>
      <c r="C1594" s="3">
        <v>2393</v>
      </c>
      <c r="D1594" s="1">
        <v>75665</v>
      </c>
      <c r="E1594" s="1">
        <v>1</v>
      </c>
      <c r="F1594" s="1">
        <v>219</v>
      </c>
      <c r="G1594" s="2"/>
    </row>
    <row r="1595" spans="1:7">
      <c r="A1595" s="1">
        <v>42879</v>
      </c>
      <c r="B1595" s="2">
        <v>39165</v>
      </c>
      <c r="C1595" s="3">
        <v>2393</v>
      </c>
      <c r="D1595" s="1">
        <v>77414</v>
      </c>
      <c r="E1595" s="1">
        <v>1</v>
      </c>
      <c r="F1595" s="1">
        <v>1046</v>
      </c>
      <c r="G1595" s="2"/>
    </row>
    <row r="1596" spans="1:7">
      <c r="A1596" s="1">
        <v>42881</v>
      </c>
      <c r="B1596" s="2">
        <v>39165</v>
      </c>
      <c r="C1596" s="3">
        <v>2549</v>
      </c>
      <c r="D1596" s="1">
        <v>73705</v>
      </c>
      <c r="E1596" s="1">
        <v>1</v>
      </c>
      <c r="F1596" s="1">
        <v>5998</v>
      </c>
      <c r="G1596" s="2"/>
    </row>
    <row r="1597" spans="1:7">
      <c r="A1597" s="1">
        <v>42944</v>
      </c>
      <c r="B1597" s="2">
        <v>39165</v>
      </c>
      <c r="C1597" s="3">
        <v>62</v>
      </c>
      <c r="D1597" s="1">
        <v>47816</v>
      </c>
      <c r="E1597" s="1">
        <v>1</v>
      </c>
      <c r="F1597" s="1">
        <v>69</v>
      </c>
      <c r="G1597" s="2"/>
    </row>
    <row r="1598" spans="1:7">
      <c r="A1598" s="1">
        <v>42963</v>
      </c>
      <c r="B1598" s="2">
        <v>39166</v>
      </c>
      <c r="C1598" s="3">
        <v>1121</v>
      </c>
      <c r="D1598" s="1">
        <v>75097</v>
      </c>
      <c r="E1598" s="1">
        <v>1</v>
      </c>
      <c r="F1598" s="1">
        <v>1299</v>
      </c>
      <c r="G1598" s="2"/>
    </row>
    <row r="1599" spans="1:7">
      <c r="A1599" s="1">
        <v>43002</v>
      </c>
      <c r="B1599" s="2">
        <v>39166</v>
      </c>
      <c r="C1599" s="3">
        <v>1944</v>
      </c>
      <c r="D1599" s="1">
        <v>73748</v>
      </c>
      <c r="E1599" s="1">
        <v>1</v>
      </c>
      <c r="F1599" s="1">
        <v>3690</v>
      </c>
      <c r="G1599" s="2"/>
    </row>
    <row r="1600" spans="1:7">
      <c r="A1600" s="1">
        <v>43022</v>
      </c>
      <c r="B1600" s="2">
        <v>39166</v>
      </c>
      <c r="C1600" s="3">
        <v>2787</v>
      </c>
      <c r="D1600" s="1">
        <v>73858</v>
      </c>
      <c r="E1600" s="1">
        <v>1</v>
      </c>
      <c r="F1600" s="1">
        <v>2220</v>
      </c>
      <c r="G1600" s="2"/>
    </row>
    <row r="1601" spans="1:7">
      <c r="A1601" s="1">
        <v>43099</v>
      </c>
      <c r="B1601" s="2">
        <v>39167</v>
      </c>
      <c r="C1601" s="3">
        <v>1006</v>
      </c>
      <c r="D1601" s="1">
        <v>73750</v>
      </c>
      <c r="E1601" s="1">
        <v>1</v>
      </c>
      <c r="F1601" s="1">
        <v>2490</v>
      </c>
      <c r="G1601" s="2"/>
    </row>
    <row r="1602" spans="1:7">
      <c r="A1602" s="1">
        <v>43126</v>
      </c>
      <c r="B1602" s="2">
        <v>39167</v>
      </c>
      <c r="C1602" s="3">
        <v>198</v>
      </c>
      <c r="D1602" s="1">
        <v>16778</v>
      </c>
      <c r="E1602" s="1">
        <v>1</v>
      </c>
      <c r="F1602" s="1">
        <v>59</v>
      </c>
      <c r="G1602" s="2"/>
    </row>
    <row r="1603" spans="1:7">
      <c r="A1603" s="1">
        <v>43152</v>
      </c>
      <c r="B1603" s="2">
        <v>39167</v>
      </c>
      <c r="C1603" s="3">
        <v>3675</v>
      </c>
      <c r="D1603" s="1">
        <v>70130</v>
      </c>
      <c r="E1603" s="1">
        <v>1</v>
      </c>
      <c r="F1603" s="1">
        <v>1550</v>
      </c>
      <c r="G1603" s="2"/>
    </row>
    <row r="1604" spans="1:7">
      <c r="A1604" s="1">
        <v>43416</v>
      </c>
      <c r="B1604" s="2">
        <v>39170</v>
      </c>
      <c r="C1604" s="3">
        <v>2205</v>
      </c>
      <c r="D1604" s="1">
        <v>66388</v>
      </c>
      <c r="E1604" s="1">
        <v>1</v>
      </c>
      <c r="F1604" s="1">
        <v>1888</v>
      </c>
      <c r="G1604" s="2"/>
    </row>
    <row r="1605" spans="1:7">
      <c r="A1605" s="1">
        <v>43595</v>
      </c>
      <c r="B1605" s="2">
        <v>39172</v>
      </c>
      <c r="C1605" s="3">
        <v>1446</v>
      </c>
      <c r="D1605" s="1">
        <v>77907</v>
      </c>
      <c r="E1605" s="1">
        <v>1</v>
      </c>
      <c r="F1605" s="1">
        <v>1799</v>
      </c>
      <c r="G1605" s="2"/>
    </row>
    <row r="1606" spans="1:7">
      <c r="A1606" s="1">
        <v>43595</v>
      </c>
      <c r="B1606" s="2">
        <v>39172</v>
      </c>
      <c r="C1606" s="3">
        <v>1446</v>
      </c>
      <c r="D1606" s="1">
        <v>54816</v>
      </c>
      <c r="E1606" s="1">
        <v>1</v>
      </c>
      <c r="F1606" s="1">
        <v>99</v>
      </c>
      <c r="G1606" s="2"/>
    </row>
    <row r="1607" spans="1:7">
      <c r="A1607" s="1">
        <v>43716</v>
      </c>
      <c r="B1607" s="2">
        <v>39173</v>
      </c>
      <c r="C1607" s="3">
        <v>2194</v>
      </c>
      <c r="D1607" s="1">
        <v>75000</v>
      </c>
      <c r="E1607" s="1">
        <v>1</v>
      </c>
      <c r="F1607" s="1">
        <v>198</v>
      </c>
      <c r="G1607" s="2"/>
    </row>
    <row r="1608" spans="1:7">
      <c r="A1608" s="1">
        <v>43716</v>
      </c>
      <c r="B1608" s="2">
        <v>39173</v>
      </c>
      <c r="C1608" s="3">
        <v>2194</v>
      </c>
      <c r="D1608" s="1">
        <v>72617</v>
      </c>
      <c r="E1608" s="1">
        <v>1</v>
      </c>
      <c r="F1608" s="1">
        <v>69</v>
      </c>
      <c r="G1608" s="2"/>
    </row>
    <row r="1609" spans="1:7">
      <c r="A1609" s="1">
        <v>43716</v>
      </c>
      <c r="B1609" s="2">
        <v>39173</v>
      </c>
      <c r="C1609" s="3">
        <v>2194</v>
      </c>
      <c r="D1609" s="1">
        <v>77315</v>
      </c>
      <c r="E1609" s="1">
        <v>1</v>
      </c>
      <c r="F1609" s="1">
        <v>149</v>
      </c>
      <c r="G1609" s="2"/>
    </row>
    <row r="1610" spans="1:7">
      <c r="A1610" s="1">
        <v>43738</v>
      </c>
      <c r="B1610" s="2">
        <v>39173</v>
      </c>
      <c r="C1610" s="3">
        <v>332</v>
      </c>
      <c r="D1610" s="1">
        <v>67515</v>
      </c>
      <c r="E1610" s="1">
        <v>1</v>
      </c>
      <c r="F1610" s="1">
        <v>130</v>
      </c>
      <c r="G1610" s="2"/>
    </row>
    <row r="1611" spans="1:7">
      <c r="A1611" s="1">
        <v>43738</v>
      </c>
      <c r="B1611" s="2">
        <v>39173</v>
      </c>
      <c r="C1611" s="3">
        <v>332</v>
      </c>
      <c r="D1611" s="1">
        <v>54817</v>
      </c>
      <c r="E1611" s="1">
        <v>1</v>
      </c>
      <c r="F1611" s="1">
        <v>99</v>
      </c>
      <c r="G1611" s="2"/>
    </row>
    <row r="1612" spans="1:7">
      <c r="A1612" s="1">
        <v>43757</v>
      </c>
      <c r="B1612" s="2">
        <v>39173</v>
      </c>
      <c r="C1612" s="3">
        <v>4842</v>
      </c>
      <c r="D1612" s="1">
        <v>74107</v>
      </c>
      <c r="E1612" s="1">
        <v>1</v>
      </c>
      <c r="F1612" s="1">
        <v>368</v>
      </c>
      <c r="G1612" s="2"/>
    </row>
    <row r="1613" spans="1:7">
      <c r="A1613" s="1">
        <v>43757</v>
      </c>
      <c r="B1613" s="2">
        <v>39173</v>
      </c>
      <c r="C1613" s="3">
        <v>4842</v>
      </c>
      <c r="D1613" s="1">
        <v>2809</v>
      </c>
      <c r="E1613" s="1">
        <v>1</v>
      </c>
      <c r="F1613" s="1">
        <v>99</v>
      </c>
      <c r="G1613" s="2"/>
    </row>
    <row r="1614" spans="1:7">
      <c r="A1614" s="1">
        <v>43758</v>
      </c>
      <c r="B1614" s="2">
        <v>39173</v>
      </c>
      <c r="C1614" s="3">
        <v>4854</v>
      </c>
      <c r="D1614" s="1">
        <v>74686</v>
      </c>
      <c r="E1614" s="1">
        <v>1</v>
      </c>
      <c r="F1614" s="1">
        <v>299</v>
      </c>
      <c r="G1614" s="2"/>
    </row>
    <row r="1615" spans="1:7">
      <c r="A1615" s="1">
        <v>43941</v>
      </c>
      <c r="B1615" s="2">
        <v>39175</v>
      </c>
      <c r="C1615" s="3">
        <v>542</v>
      </c>
      <c r="D1615" s="1">
        <v>65674</v>
      </c>
      <c r="E1615" s="1">
        <v>2</v>
      </c>
      <c r="F1615" s="1">
        <v>960</v>
      </c>
      <c r="G1615" s="2"/>
    </row>
    <row r="1616" spans="1:7">
      <c r="A1616" s="1">
        <v>43941</v>
      </c>
      <c r="B1616" s="2">
        <v>39175</v>
      </c>
      <c r="C1616" s="3">
        <v>542</v>
      </c>
      <c r="D1616" s="1">
        <v>67367</v>
      </c>
      <c r="E1616" s="1">
        <v>1</v>
      </c>
      <c r="F1616" s="1">
        <v>505</v>
      </c>
      <c r="G1616" s="2"/>
    </row>
    <row r="1617" spans="1:7">
      <c r="A1617" s="1">
        <v>44019</v>
      </c>
      <c r="B1617" s="2">
        <v>39176</v>
      </c>
      <c r="C1617" s="3">
        <v>3508</v>
      </c>
      <c r="D1617" s="1">
        <v>51291</v>
      </c>
      <c r="E1617" s="1">
        <v>1</v>
      </c>
      <c r="F1617" s="1">
        <v>100</v>
      </c>
      <c r="G1617" s="2"/>
    </row>
    <row r="1618" spans="1:7">
      <c r="A1618" s="1">
        <v>44047</v>
      </c>
      <c r="B1618" s="2">
        <v>39176</v>
      </c>
      <c r="C1618" s="3">
        <v>542</v>
      </c>
      <c r="D1618" s="1">
        <v>78777</v>
      </c>
      <c r="E1618" s="1">
        <v>1</v>
      </c>
      <c r="F1618" s="1">
        <v>69</v>
      </c>
      <c r="G1618" s="2"/>
    </row>
    <row r="1619" spans="1:7">
      <c r="A1619" s="1">
        <v>44166</v>
      </c>
      <c r="B1619" s="2">
        <v>39177</v>
      </c>
      <c r="C1619" s="3">
        <v>646</v>
      </c>
      <c r="D1619" s="1">
        <v>71621</v>
      </c>
      <c r="E1619" s="1">
        <v>1</v>
      </c>
      <c r="F1619" s="1">
        <v>4999</v>
      </c>
      <c r="G1619" s="2"/>
    </row>
    <row r="1620" spans="1:7">
      <c r="A1620" s="1">
        <v>44174</v>
      </c>
      <c r="B1620" s="2">
        <v>39177</v>
      </c>
      <c r="C1620" s="3">
        <v>805</v>
      </c>
      <c r="D1620" s="1">
        <v>72461</v>
      </c>
      <c r="E1620" s="1">
        <v>1</v>
      </c>
      <c r="F1620" s="1">
        <v>699</v>
      </c>
      <c r="G1620" s="2"/>
    </row>
    <row r="1621" spans="1:7">
      <c r="A1621" s="1">
        <v>44238</v>
      </c>
      <c r="B1621" s="2">
        <v>39178</v>
      </c>
      <c r="C1621" s="3">
        <v>3558</v>
      </c>
      <c r="D1621" s="1">
        <v>78364</v>
      </c>
      <c r="E1621" s="1">
        <v>1</v>
      </c>
      <c r="F1621" s="1">
        <v>1299</v>
      </c>
      <c r="G1621" s="2"/>
    </row>
    <row r="1622" spans="1:7">
      <c r="A1622" s="1">
        <v>44238</v>
      </c>
      <c r="B1622" s="2">
        <v>39178</v>
      </c>
      <c r="C1622" s="3">
        <v>3558</v>
      </c>
      <c r="D1622" s="1">
        <v>72217</v>
      </c>
      <c r="E1622" s="1">
        <v>1</v>
      </c>
      <c r="F1622" s="1">
        <v>5999</v>
      </c>
      <c r="G1622" s="2"/>
    </row>
    <row r="1623" spans="1:7">
      <c r="A1623" s="1">
        <v>44256</v>
      </c>
      <c r="B1623" s="2">
        <v>39178</v>
      </c>
      <c r="C1623" s="3">
        <v>4842</v>
      </c>
      <c r="D1623" s="1">
        <v>77621</v>
      </c>
      <c r="E1623" s="1">
        <v>1</v>
      </c>
      <c r="F1623" s="1">
        <v>1299</v>
      </c>
      <c r="G1623" s="2"/>
    </row>
    <row r="1624" spans="1:7">
      <c r="A1624" s="1">
        <v>44280</v>
      </c>
      <c r="B1624" s="2">
        <v>39178</v>
      </c>
      <c r="C1624" s="3">
        <v>6524</v>
      </c>
      <c r="D1624" s="1">
        <v>66568</v>
      </c>
      <c r="E1624" s="1">
        <v>1</v>
      </c>
      <c r="F1624" s="1">
        <v>400</v>
      </c>
      <c r="G1624" s="2"/>
    </row>
    <row r="1625" spans="1:7">
      <c r="A1625" s="1">
        <v>44280</v>
      </c>
      <c r="B1625" s="2">
        <v>39178</v>
      </c>
      <c r="C1625" s="3">
        <v>6524</v>
      </c>
      <c r="D1625" s="1">
        <v>63042</v>
      </c>
      <c r="E1625" s="1">
        <v>1</v>
      </c>
      <c r="F1625" s="1">
        <v>0</v>
      </c>
      <c r="G1625" s="2"/>
    </row>
    <row r="1626" spans="1:7">
      <c r="A1626" s="1">
        <v>44280</v>
      </c>
      <c r="B1626" s="2">
        <v>39178</v>
      </c>
      <c r="C1626" s="3">
        <v>6524</v>
      </c>
      <c r="D1626" s="1">
        <v>73750</v>
      </c>
      <c r="E1626" s="1">
        <v>1</v>
      </c>
      <c r="F1626" s="1">
        <v>2490</v>
      </c>
      <c r="G1626" s="2"/>
    </row>
    <row r="1627" spans="1:7">
      <c r="A1627" s="1">
        <v>44376</v>
      </c>
      <c r="B1627" s="2">
        <v>39179</v>
      </c>
      <c r="C1627" s="3">
        <v>4842</v>
      </c>
      <c r="D1627" s="1">
        <v>65675</v>
      </c>
      <c r="E1627" s="1">
        <v>1</v>
      </c>
      <c r="F1627" s="1">
        <v>553</v>
      </c>
      <c r="G1627" s="2"/>
    </row>
    <row r="1628" spans="1:7">
      <c r="A1628" s="1">
        <v>44376</v>
      </c>
      <c r="B1628" s="2">
        <v>39179</v>
      </c>
      <c r="C1628" s="3">
        <v>4842</v>
      </c>
      <c r="D1628" s="1">
        <v>65674</v>
      </c>
      <c r="E1628" s="1">
        <v>1</v>
      </c>
      <c r="F1628" s="1">
        <v>480</v>
      </c>
      <c r="G1628" s="2"/>
    </row>
    <row r="1629" spans="1:7">
      <c r="A1629" s="1">
        <v>44424</v>
      </c>
      <c r="B1629" s="2">
        <v>39180</v>
      </c>
      <c r="C1629" s="3">
        <v>1479</v>
      </c>
      <c r="D1629" s="1">
        <v>66596</v>
      </c>
      <c r="E1629" s="1">
        <v>1</v>
      </c>
      <c r="F1629" s="1">
        <v>269</v>
      </c>
      <c r="G1629" s="2"/>
    </row>
    <row r="1630" spans="1:7">
      <c r="A1630" s="1">
        <v>44443</v>
      </c>
      <c r="B1630" s="2">
        <v>39180</v>
      </c>
      <c r="C1630" s="3">
        <v>198</v>
      </c>
      <c r="D1630" s="1">
        <v>17475</v>
      </c>
      <c r="E1630" s="1">
        <v>1</v>
      </c>
      <c r="F1630" s="1">
        <v>1056</v>
      </c>
      <c r="G1630" s="2"/>
    </row>
    <row r="1631" spans="1:7">
      <c r="A1631" s="1">
        <v>44443</v>
      </c>
      <c r="B1631" s="2">
        <v>39180</v>
      </c>
      <c r="C1631" s="3">
        <v>198</v>
      </c>
      <c r="D1631" s="1">
        <v>16960</v>
      </c>
      <c r="E1631" s="1">
        <v>1</v>
      </c>
      <c r="F1631" s="1">
        <v>951</v>
      </c>
      <c r="G1631" s="2"/>
    </row>
    <row r="1632" spans="1:7">
      <c r="A1632" s="1">
        <v>44506</v>
      </c>
      <c r="B1632" s="2">
        <v>39180</v>
      </c>
      <c r="C1632" s="3">
        <v>4842</v>
      </c>
      <c r="D1632" s="1">
        <v>77907</v>
      </c>
      <c r="E1632" s="1">
        <v>1</v>
      </c>
      <c r="F1632" s="1">
        <v>1709</v>
      </c>
      <c r="G1632" s="2"/>
    </row>
    <row r="1633" spans="1:7">
      <c r="A1633" s="1">
        <v>44506</v>
      </c>
      <c r="B1633" s="2">
        <v>39180</v>
      </c>
      <c r="C1633" s="3">
        <v>4842</v>
      </c>
      <c r="D1633" s="1">
        <v>16960</v>
      </c>
      <c r="E1633" s="1">
        <v>1</v>
      </c>
      <c r="F1633" s="1">
        <v>951</v>
      </c>
      <c r="G1633" s="2"/>
    </row>
    <row r="1634" spans="1:7">
      <c r="A1634" s="1">
        <v>44669</v>
      </c>
      <c r="B1634" s="2">
        <v>39182</v>
      </c>
      <c r="C1634" s="3">
        <v>2239</v>
      </c>
      <c r="D1634" s="1">
        <v>2839</v>
      </c>
      <c r="E1634" s="1">
        <v>2</v>
      </c>
      <c r="F1634" s="1">
        <v>110</v>
      </c>
      <c r="G1634" s="2"/>
    </row>
    <row r="1635" spans="1:7">
      <c r="A1635" s="1">
        <v>44749</v>
      </c>
      <c r="B1635" s="2">
        <v>39183</v>
      </c>
      <c r="C1635" s="3">
        <v>1672</v>
      </c>
      <c r="D1635" s="1">
        <v>60574</v>
      </c>
      <c r="E1635" s="1">
        <v>1</v>
      </c>
      <c r="F1635" s="1">
        <v>239</v>
      </c>
      <c r="G1635" s="2"/>
    </row>
    <row r="1636" spans="1:7">
      <c r="A1636" s="1">
        <v>44865</v>
      </c>
      <c r="B1636" s="2">
        <v>39184</v>
      </c>
      <c r="C1636" s="3">
        <v>1686</v>
      </c>
      <c r="D1636" s="1">
        <v>72748</v>
      </c>
      <c r="E1636" s="1">
        <v>1</v>
      </c>
      <c r="F1636" s="1">
        <v>550</v>
      </c>
      <c r="G1636" s="2"/>
    </row>
    <row r="1637" spans="1:7">
      <c r="A1637" s="1">
        <v>44887</v>
      </c>
      <c r="B1637" s="2">
        <v>39184</v>
      </c>
      <c r="C1637" s="3">
        <v>2549</v>
      </c>
      <c r="D1637" s="1">
        <v>74998</v>
      </c>
      <c r="E1637" s="1">
        <v>1</v>
      </c>
      <c r="F1637" s="1">
        <v>168</v>
      </c>
      <c r="G1637" s="2"/>
    </row>
    <row r="1638" spans="1:7">
      <c r="A1638" s="1">
        <v>44922</v>
      </c>
      <c r="B1638" s="2">
        <v>39184</v>
      </c>
      <c r="C1638" s="3">
        <v>450</v>
      </c>
      <c r="D1638" s="1">
        <v>64331</v>
      </c>
      <c r="E1638" s="1">
        <v>3</v>
      </c>
      <c r="F1638" s="1">
        <v>660</v>
      </c>
      <c r="G1638" s="2"/>
    </row>
    <row r="1639" spans="1:7">
      <c r="A1639" s="1">
        <v>44949</v>
      </c>
      <c r="B1639" s="2">
        <v>39184</v>
      </c>
      <c r="C1639" s="3">
        <v>6561</v>
      </c>
      <c r="D1639" s="1">
        <v>63992</v>
      </c>
      <c r="E1639" s="1">
        <v>1</v>
      </c>
      <c r="F1639" s="1">
        <v>400</v>
      </c>
      <c r="G1639" s="2"/>
    </row>
    <row r="1640" spans="1:7">
      <c r="A1640" s="1">
        <v>44949</v>
      </c>
      <c r="B1640" s="2">
        <v>39184</v>
      </c>
      <c r="C1640" s="3">
        <v>6561</v>
      </c>
      <c r="D1640" s="1">
        <v>63042</v>
      </c>
      <c r="E1640" s="1">
        <v>1</v>
      </c>
      <c r="F1640" s="1">
        <v>0</v>
      </c>
      <c r="G1640" s="2"/>
    </row>
    <row r="1641" spans="1:7">
      <c r="A1641" s="1">
        <v>44949</v>
      </c>
      <c r="B1641" s="2">
        <v>39184</v>
      </c>
      <c r="C1641" s="3">
        <v>6561</v>
      </c>
      <c r="D1641" s="1">
        <v>73750</v>
      </c>
      <c r="E1641" s="1">
        <v>1</v>
      </c>
      <c r="F1641" s="1">
        <v>2100</v>
      </c>
      <c r="G1641" s="2"/>
    </row>
    <row r="1642" spans="1:7">
      <c r="A1642" s="1">
        <v>44998</v>
      </c>
      <c r="B1642" s="2">
        <v>39185</v>
      </c>
      <c r="C1642" s="3">
        <v>2995</v>
      </c>
      <c r="D1642" s="1">
        <v>76075</v>
      </c>
      <c r="E1642" s="1">
        <v>1</v>
      </c>
      <c r="F1642" s="1">
        <v>1990</v>
      </c>
      <c r="G1642" s="2"/>
    </row>
    <row r="1643" spans="1:7">
      <c r="A1643" s="1">
        <v>45019</v>
      </c>
      <c r="B1643" s="2">
        <v>39185</v>
      </c>
      <c r="C1643" s="3">
        <v>4785</v>
      </c>
      <c r="D1643" s="1">
        <v>78005</v>
      </c>
      <c r="E1643" s="1">
        <v>1</v>
      </c>
      <c r="F1643" s="1">
        <v>1188</v>
      </c>
      <c r="G1643" s="2"/>
    </row>
    <row r="1644" spans="1:7">
      <c r="A1644" s="1">
        <v>45068</v>
      </c>
      <c r="B1644" s="2">
        <v>39186</v>
      </c>
      <c r="C1644" s="3">
        <v>1446</v>
      </c>
      <c r="D1644" s="1">
        <v>77278</v>
      </c>
      <c r="E1644" s="1">
        <v>1</v>
      </c>
      <c r="F1644" s="1">
        <v>249</v>
      </c>
      <c r="G1644" s="2"/>
    </row>
    <row r="1645" spans="1:7">
      <c r="A1645" s="1">
        <v>45068</v>
      </c>
      <c r="B1645" s="2">
        <v>39186</v>
      </c>
      <c r="C1645" s="3">
        <v>1446</v>
      </c>
      <c r="D1645" s="1">
        <v>72752</v>
      </c>
      <c r="E1645" s="1">
        <v>1</v>
      </c>
      <c r="F1645" s="1">
        <v>479</v>
      </c>
      <c r="G1645" s="2"/>
    </row>
    <row r="1646" spans="1:7">
      <c r="A1646" s="1">
        <v>45107</v>
      </c>
      <c r="B1646" s="2">
        <v>39186</v>
      </c>
      <c r="C1646" s="3">
        <v>284</v>
      </c>
      <c r="D1646" s="1">
        <v>75070</v>
      </c>
      <c r="E1646" s="1">
        <v>1</v>
      </c>
      <c r="F1646" s="1">
        <v>1380</v>
      </c>
      <c r="G1646" s="2"/>
    </row>
    <row r="1647" spans="1:7">
      <c r="A1647" s="1">
        <v>45200</v>
      </c>
      <c r="B1647" s="2">
        <v>39186</v>
      </c>
      <c r="C1647" s="3">
        <v>6587</v>
      </c>
      <c r="D1647" s="1">
        <v>63042</v>
      </c>
      <c r="E1647" s="1">
        <v>1</v>
      </c>
      <c r="F1647" s="1">
        <v>0</v>
      </c>
      <c r="G1647" s="2"/>
    </row>
    <row r="1648" spans="1:7">
      <c r="A1648" s="1">
        <v>45215</v>
      </c>
      <c r="B1648" s="2">
        <v>39187</v>
      </c>
      <c r="C1648" s="3">
        <v>1121</v>
      </c>
      <c r="D1648" s="1">
        <v>69957</v>
      </c>
      <c r="E1648" s="1">
        <v>1</v>
      </c>
      <c r="F1648" s="1">
        <v>399</v>
      </c>
      <c r="G1648" s="2"/>
    </row>
    <row r="1649" spans="1:7">
      <c r="A1649" s="1">
        <v>45215</v>
      </c>
      <c r="B1649" s="2">
        <v>39187</v>
      </c>
      <c r="C1649" s="3">
        <v>1121</v>
      </c>
      <c r="D1649" s="1">
        <v>69957</v>
      </c>
      <c r="E1649" s="1">
        <v>1</v>
      </c>
      <c r="F1649" s="1">
        <v>399</v>
      </c>
      <c r="G1649" s="2"/>
    </row>
    <row r="1650" spans="1:7">
      <c r="A1650" s="1">
        <v>45376</v>
      </c>
      <c r="B1650" s="2">
        <v>39188</v>
      </c>
      <c r="C1650" s="3">
        <v>1246</v>
      </c>
      <c r="D1650" s="1">
        <v>55221</v>
      </c>
      <c r="E1650" s="1">
        <v>1</v>
      </c>
      <c r="F1650" s="1">
        <v>210</v>
      </c>
      <c r="G1650" s="2"/>
    </row>
    <row r="1651" spans="1:7">
      <c r="A1651" s="1">
        <v>45376</v>
      </c>
      <c r="B1651" s="2">
        <v>39188</v>
      </c>
      <c r="C1651" s="3">
        <v>1246</v>
      </c>
      <c r="D1651" s="1">
        <v>71296</v>
      </c>
      <c r="E1651" s="1">
        <v>1</v>
      </c>
      <c r="F1651" s="1">
        <v>499</v>
      </c>
      <c r="G1651" s="2"/>
    </row>
    <row r="1652" spans="1:7">
      <c r="A1652" s="1">
        <v>45396</v>
      </c>
      <c r="B1652" s="2">
        <v>39188</v>
      </c>
      <c r="C1652" s="3">
        <v>2224</v>
      </c>
      <c r="D1652" s="1">
        <v>78147</v>
      </c>
      <c r="E1652" s="1">
        <v>1</v>
      </c>
      <c r="F1652" s="1">
        <v>349</v>
      </c>
      <c r="G1652" s="2"/>
    </row>
    <row r="1653" spans="1:7">
      <c r="A1653" s="1">
        <v>45525</v>
      </c>
      <c r="B1653" s="2">
        <v>39189</v>
      </c>
      <c r="C1653" s="3">
        <v>3292</v>
      </c>
      <c r="D1653" s="1">
        <v>65674</v>
      </c>
      <c r="E1653" s="1">
        <v>1</v>
      </c>
      <c r="F1653" s="1">
        <v>480</v>
      </c>
      <c r="G1653" s="2"/>
    </row>
    <row r="1654" spans="1:7">
      <c r="A1654" s="1">
        <v>45627</v>
      </c>
      <c r="B1654" s="2">
        <v>39190</v>
      </c>
      <c r="C1654" s="3">
        <v>539</v>
      </c>
      <c r="D1654" s="1">
        <v>75585</v>
      </c>
      <c r="E1654" s="1">
        <v>1</v>
      </c>
      <c r="F1654" s="1">
        <v>299</v>
      </c>
      <c r="G1654" s="2"/>
    </row>
    <row r="1655" spans="1:7">
      <c r="A1655" s="1">
        <v>45749</v>
      </c>
      <c r="B1655" s="2">
        <v>39192</v>
      </c>
      <c r="C1655" s="3">
        <v>1041</v>
      </c>
      <c r="D1655" s="1">
        <v>68767</v>
      </c>
      <c r="E1655" s="1">
        <v>1</v>
      </c>
      <c r="F1655" s="1">
        <v>499</v>
      </c>
      <c r="G1655" s="2"/>
    </row>
    <row r="1656" spans="1:7">
      <c r="A1656" s="1">
        <v>45797</v>
      </c>
      <c r="B1656" s="2">
        <v>39192</v>
      </c>
      <c r="C1656" s="3">
        <v>1677</v>
      </c>
      <c r="D1656" s="1">
        <v>74904</v>
      </c>
      <c r="E1656" s="1">
        <v>1</v>
      </c>
      <c r="F1656" s="1">
        <v>999</v>
      </c>
      <c r="G1656" s="2"/>
    </row>
    <row r="1657" spans="1:7">
      <c r="A1657" s="1">
        <v>45797</v>
      </c>
      <c r="B1657" s="2">
        <v>39192</v>
      </c>
      <c r="C1657" s="3">
        <v>1677</v>
      </c>
      <c r="D1657" s="1">
        <v>77959</v>
      </c>
      <c r="E1657" s="1">
        <v>1</v>
      </c>
      <c r="F1657" s="1">
        <v>299</v>
      </c>
      <c r="G1657" s="2"/>
    </row>
    <row r="1658" spans="1:7">
      <c r="A1658" s="1">
        <v>45797</v>
      </c>
      <c r="B1658" s="2">
        <v>39192</v>
      </c>
      <c r="C1658" s="3">
        <v>1677</v>
      </c>
      <c r="D1658" s="1">
        <v>73893</v>
      </c>
      <c r="E1658" s="1">
        <v>1</v>
      </c>
      <c r="F1658" s="1">
        <v>499</v>
      </c>
      <c r="G1658" s="2"/>
    </row>
    <row r="1659" spans="1:7">
      <c r="A1659" s="1">
        <v>45846</v>
      </c>
      <c r="B1659" s="2">
        <v>39192</v>
      </c>
      <c r="C1659" s="3">
        <v>2377</v>
      </c>
      <c r="D1659" s="1">
        <v>78578</v>
      </c>
      <c r="E1659" s="1">
        <v>1</v>
      </c>
      <c r="F1659" s="1">
        <v>8870</v>
      </c>
      <c r="G1659" s="2"/>
    </row>
    <row r="1660" spans="1:7">
      <c r="A1660" s="1">
        <v>45846</v>
      </c>
      <c r="B1660" s="2">
        <v>39192</v>
      </c>
      <c r="C1660" s="3">
        <v>2377</v>
      </c>
      <c r="D1660" s="1">
        <v>64512</v>
      </c>
      <c r="E1660" s="1">
        <v>1</v>
      </c>
      <c r="F1660" s="1">
        <v>999</v>
      </c>
      <c r="G1660" s="2"/>
    </row>
    <row r="1661" spans="1:7">
      <c r="A1661" s="1">
        <v>45863</v>
      </c>
      <c r="B1661" s="2">
        <v>39192</v>
      </c>
      <c r="C1661" s="3">
        <v>2747</v>
      </c>
      <c r="D1661" s="1">
        <v>75407</v>
      </c>
      <c r="E1661" s="1">
        <v>1</v>
      </c>
      <c r="F1661" s="1">
        <v>89</v>
      </c>
      <c r="G1661" s="2"/>
    </row>
    <row r="1662" spans="1:7">
      <c r="A1662" s="1">
        <v>45866</v>
      </c>
      <c r="B1662" s="2">
        <v>39192</v>
      </c>
      <c r="C1662" s="3">
        <v>2800</v>
      </c>
      <c r="D1662" s="1">
        <v>78005</v>
      </c>
      <c r="E1662" s="1">
        <v>1</v>
      </c>
      <c r="F1662" s="1">
        <v>788</v>
      </c>
      <c r="G1662" s="2"/>
    </row>
    <row r="1663" spans="1:7">
      <c r="A1663" s="1">
        <v>45866</v>
      </c>
      <c r="B1663" s="2">
        <v>39192</v>
      </c>
      <c r="C1663" s="3">
        <v>2800</v>
      </c>
      <c r="D1663" s="1">
        <v>69913</v>
      </c>
      <c r="E1663" s="1">
        <v>1</v>
      </c>
      <c r="F1663" s="1">
        <v>799</v>
      </c>
      <c r="G1663" s="2"/>
    </row>
    <row r="1664" spans="1:7">
      <c r="A1664" s="1">
        <v>45878</v>
      </c>
      <c r="B1664" s="2">
        <v>39192</v>
      </c>
      <c r="C1664" s="3">
        <v>2995</v>
      </c>
      <c r="D1664" s="1">
        <v>70413</v>
      </c>
      <c r="E1664" s="1">
        <v>1</v>
      </c>
      <c r="F1664" s="1">
        <v>0</v>
      </c>
      <c r="G1664" s="2"/>
    </row>
    <row r="1665" spans="1:7">
      <c r="A1665" s="1">
        <v>45878</v>
      </c>
      <c r="B1665" s="2">
        <v>39192</v>
      </c>
      <c r="C1665" s="3">
        <v>2995</v>
      </c>
      <c r="D1665" s="1">
        <v>70413</v>
      </c>
      <c r="E1665" s="1">
        <v>1</v>
      </c>
      <c r="F1665" s="1">
        <v>0</v>
      </c>
      <c r="G1665" s="2"/>
    </row>
    <row r="1666" spans="1:7">
      <c r="A1666" s="1">
        <v>45878</v>
      </c>
      <c r="B1666" s="2">
        <v>39192</v>
      </c>
      <c r="C1666" s="3">
        <v>2995</v>
      </c>
      <c r="D1666" s="1">
        <v>70413</v>
      </c>
      <c r="E1666" s="1">
        <v>1</v>
      </c>
      <c r="F1666" s="1">
        <v>0</v>
      </c>
      <c r="G1666" s="2"/>
    </row>
    <row r="1667" spans="1:7">
      <c r="A1667" s="1">
        <v>45881</v>
      </c>
      <c r="B1667" s="2">
        <v>39192</v>
      </c>
      <c r="C1667" s="3">
        <v>3056</v>
      </c>
      <c r="D1667" s="1">
        <v>79524</v>
      </c>
      <c r="E1667" s="1">
        <v>1</v>
      </c>
      <c r="F1667" s="1">
        <v>499</v>
      </c>
      <c r="G1667" s="2"/>
    </row>
    <row r="1668" spans="1:7">
      <c r="A1668" s="1">
        <v>45881</v>
      </c>
      <c r="B1668" s="2">
        <v>39192</v>
      </c>
      <c r="C1668" s="3">
        <v>3056</v>
      </c>
      <c r="D1668" s="1">
        <v>78014</v>
      </c>
      <c r="E1668" s="1">
        <v>1</v>
      </c>
      <c r="F1668" s="1">
        <v>849</v>
      </c>
      <c r="G1668" s="2"/>
    </row>
    <row r="1669" spans="1:7">
      <c r="A1669" s="1">
        <v>45902</v>
      </c>
      <c r="B1669" s="2">
        <v>39192</v>
      </c>
      <c r="C1669" s="3">
        <v>338</v>
      </c>
      <c r="D1669" s="1">
        <v>65675</v>
      </c>
      <c r="E1669" s="1">
        <v>1</v>
      </c>
      <c r="F1669" s="1">
        <v>497</v>
      </c>
      <c r="G1669" s="2"/>
    </row>
    <row r="1670" spans="1:7">
      <c r="A1670" s="1">
        <v>45908</v>
      </c>
      <c r="B1670" s="2">
        <v>39192</v>
      </c>
      <c r="C1670" s="3">
        <v>3482</v>
      </c>
      <c r="D1670" s="1">
        <v>78833</v>
      </c>
      <c r="E1670" s="1">
        <v>1</v>
      </c>
      <c r="F1670" s="1">
        <v>399</v>
      </c>
      <c r="G1670" s="2"/>
    </row>
    <row r="1671" spans="1:7">
      <c r="A1671" s="1">
        <v>45916</v>
      </c>
      <c r="B1671" s="2">
        <v>39192</v>
      </c>
      <c r="C1671" s="3">
        <v>3596</v>
      </c>
      <c r="D1671" s="1">
        <v>65630</v>
      </c>
      <c r="E1671" s="1">
        <v>1</v>
      </c>
      <c r="F1671" s="1">
        <v>107</v>
      </c>
      <c r="G1671" s="2"/>
    </row>
    <row r="1672" spans="1:7">
      <c r="A1672" s="1">
        <v>45921</v>
      </c>
      <c r="B1672" s="2">
        <v>39192</v>
      </c>
      <c r="C1672" s="3">
        <v>3675</v>
      </c>
      <c r="D1672" s="1">
        <v>65977</v>
      </c>
      <c r="E1672" s="1">
        <v>1</v>
      </c>
      <c r="F1672" s="1">
        <v>399</v>
      </c>
      <c r="G1672" s="2"/>
    </row>
    <row r="1673" spans="1:7">
      <c r="A1673" s="1">
        <v>45921</v>
      </c>
      <c r="B1673" s="2">
        <v>39192</v>
      </c>
      <c r="C1673" s="3">
        <v>3675</v>
      </c>
      <c r="D1673" s="1">
        <v>78005</v>
      </c>
      <c r="E1673" s="1">
        <v>1</v>
      </c>
      <c r="F1673" s="1">
        <v>788</v>
      </c>
      <c r="G1673" s="2"/>
    </row>
    <row r="1674" spans="1:7">
      <c r="A1674" s="1">
        <v>45921</v>
      </c>
      <c r="B1674" s="2">
        <v>39192</v>
      </c>
      <c r="C1674" s="3">
        <v>3675</v>
      </c>
      <c r="D1674" s="1">
        <v>75438</v>
      </c>
      <c r="E1674" s="1">
        <v>1</v>
      </c>
      <c r="F1674" s="1">
        <v>8499</v>
      </c>
      <c r="G1674" s="2"/>
    </row>
    <row r="1675" spans="1:7">
      <c r="A1675" s="1">
        <v>45921</v>
      </c>
      <c r="B1675" s="2">
        <v>39192</v>
      </c>
      <c r="C1675" s="3">
        <v>3675</v>
      </c>
      <c r="D1675" s="1">
        <v>70413</v>
      </c>
      <c r="E1675" s="1">
        <v>1</v>
      </c>
      <c r="F1675" s="1">
        <v>0</v>
      </c>
      <c r="G1675" s="2"/>
    </row>
    <row r="1676" spans="1:7">
      <c r="A1676" s="1">
        <v>45921</v>
      </c>
      <c r="B1676" s="2">
        <v>39192</v>
      </c>
      <c r="C1676" s="3">
        <v>3675</v>
      </c>
      <c r="D1676" s="1">
        <v>70413</v>
      </c>
      <c r="E1676" s="1">
        <v>1</v>
      </c>
      <c r="F1676" s="1">
        <v>0</v>
      </c>
      <c r="G1676" s="2"/>
    </row>
    <row r="1677" spans="1:7">
      <c r="A1677" s="1">
        <v>45926</v>
      </c>
      <c r="B1677" s="2">
        <v>39192</v>
      </c>
      <c r="C1677" s="3">
        <v>3785</v>
      </c>
      <c r="D1677" s="1">
        <v>79614</v>
      </c>
      <c r="E1677" s="1">
        <v>1</v>
      </c>
      <c r="F1677" s="1">
        <v>1499</v>
      </c>
      <c r="G1677" s="2"/>
    </row>
    <row r="1678" spans="1:7">
      <c r="A1678" s="1">
        <v>45926</v>
      </c>
      <c r="B1678" s="2">
        <v>39192</v>
      </c>
      <c r="C1678" s="3">
        <v>3785</v>
      </c>
      <c r="D1678" s="1">
        <v>75408</v>
      </c>
      <c r="E1678" s="1">
        <v>6</v>
      </c>
      <c r="F1678" s="1">
        <v>250</v>
      </c>
      <c r="G1678" s="2"/>
    </row>
    <row r="1679" spans="1:7">
      <c r="A1679" s="1">
        <v>45964</v>
      </c>
      <c r="B1679" s="2">
        <v>39192</v>
      </c>
      <c r="C1679" s="3">
        <v>450</v>
      </c>
      <c r="D1679" s="1">
        <v>75408</v>
      </c>
      <c r="E1679" s="1">
        <v>6</v>
      </c>
      <c r="F1679" s="1">
        <v>250</v>
      </c>
      <c r="G1679" s="2"/>
    </row>
    <row r="1680" spans="1:7">
      <c r="A1680" s="1">
        <v>45992</v>
      </c>
      <c r="B1680" s="2">
        <v>39192</v>
      </c>
      <c r="C1680" s="3">
        <v>5181</v>
      </c>
      <c r="D1680" s="1">
        <v>78005</v>
      </c>
      <c r="E1680" s="1">
        <v>1</v>
      </c>
      <c r="F1680" s="1">
        <v>788</v>
      </c>
      <c r="G1680" s="2"/>
    </row>
    <row r="1681" spans="1:7">
      <c r="A1681" s="1">
        <v>45994</v>
      </c>
      <c r="B1681" s="2">
        <v>39192</v>
      </c>
      <c r="C1681" s="3">
        <v>5239</v>
      </c>
      <c r="D1681" s="1">
        <v>73749</v>
      </c>
      <c r="E1681" s="1">
        <v>1</v>
      </c>
      <c r="F1681" s="1">
        <v>2601</v>
      </c>
      <c r="G1681" s="2"/>
    </row>
    <row r="1682" spans="1:7">
      <c r="A1682" s="1">
        <v>46010</v>
      </c>
      <c r="B1682" s="2">
        <v>39192</v>
      </c>
      <c r="C1682" s="3">
        <v>542</v>
      </c>
      <c r="D1682" s="1">
        <v>79861</v>
      </c>
      <c r="E1682" s="1">
        <v>1</v>
      </c>
      <c r="F1682" s="1">
        <v>6980</v>
      </c>
      <c r="G1682" s="2"/>
    </row>
    <row r="1683" spans="1:7">
      <c r="A1683" s="1">
        <v>46073</v>
      </c>
      <c r="B1683" s="2">
        <v>39192</v>
      </c>
      <c r="C1683" s="3">
        <v>6619</v>
      </c>
      <c r="D1683" s="1">
        <v>48863</v>
      </c>
      <c r="E1683" s="1">
        <v>1</v>
      </c>
      <c r="F1683" s="1">
        <v>0</v>
      </c>
      <c r="G1683" s="2"/>
    </row>
    <row r="1684" spans="1:7">
      <c r="A1684" s="1">
        <v>46073</v>
      </c>
      <c r="B1684" s="2">
        <v>39192</v>
      </c>
      <c r="C1684" s="3">
        <v>6619</v>
      </c>
      <c r="D1684" s="1">
        <v>58160</v>
      </c>
      <c r="E1684" s="1">
        <v>1</v>
      </c>
      <c r="F1684" s="1">
        <v>400</v>
      </c>
      <c r="G1684" s="2"/>
    </row>
    <row r="1685" spans="1:7">
      <c r="A1685" s="1">
        <v>46073</v>
      </c>
      <c r="B1685" s="2">
        <v>39192</v>
      </c>
      <c r="C1685" s="3">
        <v>6619</v>
      </c>
      <c r="D1685" s="1">
        <v>63042</v>
      </c>
      <c r="E1685" s="1">
        <v>1</v>
      </c>
      <c r="F1685" s="1">
        <v>0</v>
      </c>
      <c r="G1685" s="2"/>
    </row>
    <row r="1686" spans="1:7">
      <c r="A1686" s="1">
        <v>46086</v>
      </c>
      <c r="B1686" s="2">
        <v>39192</v>
      </c>
      <c r="C1686" s="3">
        <v>6631</v>
      </c>
      <c r="D1686" s="1">
        <v>79412</v>
      </c>
      <c r="E1686" s="1">
        <v>1</v>
      </c>
      <c r="F1686" s="1">
        <v>1299</v>
      </c>
      <c r="G1686" s="2"/>
    </row>
    <row r="1687" spans="1:7">
      <c r="A1687" s="1">
        <v>46126</v>
      </c>
      <c r="B1687" s="2">
        <v>39192</v>
      </c>
      <c r="C1687" s="3">
        <v>923</v>
      </c>
      <c r="D1687" s="1">
        <v>75408</v>
      </c>
      <c r="E1687" s="1">
        <v>6</v>
      </c>
      <c r="F1687" s="1">
        <v>250</v>
      </c>
      <c r="G1687" s="2"/>
    </row>
    <row r="1688" spans="1:7">
      <c r="A1688" s="1">
        <v>46126</v>
      </c>
      <c r="B1688" s="2">
        <v>39192</v>
      </c>
      <c r="C1688" s="3">
        <v>923</v>
      </c>
      <c r="D1688" s="1">
        <v>70413</v>
      </c>
      <c r="E1688" s="1">
        <v>1</v>
      </c>
      <c r="F1688" s="1">
        <v>0</v>
      </c>
      <c r="G1688" s="2"/>
    </row>
    <row r="1689" spans="1:7">
      <c r="A1689" s="1">
        <v>46126</v>
      </c>
      <c r="B1689" s="2">
        <v>39192</v>
      </c>
      <c r="C1689" s="3">
        <v>923</v>
      </c>
      <c r="D1689" s="1">
        <v>55187</v>
      </c>
      <c r="E1689" s="1">
        <v>1</v>
      </c>
      <c r="F1689" s="1">
        <v>105</v>
      </c>
      <c r="G1689" s="2"/>
    </row>
    <row r="1690" spans="1:7">
      <c r="A1690" s="1">
        <v>46133</v>
      </c>
      <c r="B1690" s="2">
        <v>39193</v>
      </c>
      <c r="C1690" s="3">
        <v>1006</v>
      </c>
      <c r="D1690" s="1">
        <v>71631</v>
      </c>
      <c r="E1690" s="1">
        <v>1</v>
      </c>
      <c r="F1690" s="1">
        <v>199</v>
      </c>
      <c r="G1690" s="2"/>
    </row>
    <row r="1691" spans="1:7">
      <c r="A1691" s="1">
        <v>46133</v>
      </c>
      <c r="B1691" s="2">
        <v>39193</v>
      </c>
      <c r="C1691" s="3">
        <v>1006</v>
      </c>
      <c r="D1691" s="1">
        <v>26952</v>
      </c>
      <c r="E1691" s="1">
        <v>1</v>
      </c>
      <c r="F1691" s="1">
        <v>90</v>
      </c>
      <c r="G1691" s="2"/>
    </row>
    <row r="1692" spans="1:7">
      <c r="A1692" s="1">
        <v>46133</v>
      </c>
      <c r="B1692" s="2">
        <v>39193</v>
      </c>
      <c r="C1692" s="3">
        <v>1006</v>
      </c>
      <c r="D1692" s="1">
        <v>26952</v>
      </c>
      <c r="E1692" s="1">
        <v>1</v>
      </c>
      <c r="F1692" s="1">
        <v>90</v>
      </c>
      <c r="G1692" s="2"/>
    </row>
    <row r="1693" spans="1:7">
      <c r="A1693" s="1">
        <v>46133</v>
      </c>
      <c r="B1693" s="2">
        <v>39193</v>
      </c>
      <c r="C1693" s="3">
        <v>1006</v>
      </c>
      <c r="D1693" s="1">
        <v>16775</v>
      </c>
      <c r="E1693" s="1">
        <v>1</v>
      </c>
      <c r="F1693" s="1">
        <v>75</v>
      </c>
      <c r="G1693" s="2"/>
    </row>
    <row r="1694" spans="1:7">
      <c r="A1694" s="1">
        <v>46144</v>
      </c>
      <c r="B1694" s="2">
        <v>39193</v>
      </c>
      <c r="C1694" s="3">
        <v>1117</v>
      </c>
      <c r="D1694" s="1">
        <v>26466</v>
      </c>
      <c r="E1694" s="1">
        <v>1</v>
      </c>
      <c r="F1694" s="1">
        <v>500</v>
      </c>
      <c r="G1694" s="2"/>
    </row>
    <row r="1695" spans="1:7">
      <c r="A1695" s="1">
        <v>46146</v>
      </c>
      <c r="B1695" s="2">
        <v>39193</v>
      </c>
      <c r="C1695" s="3">
        <v>1121</v>
      </c>
      <c r="D1695" s="1">
        <v>74904</v>
      </c>
      <c r="E1695" s="1">
        <v>1</v>
      </c>
      <c r="F1695" s="1">
        <v>1120</v>
      </c>
      <c r="G1695" s="2"/>
    </row>
    <row r="1696" spans="1:7">
      <c r="A1696" s="1">
        <v>46201</v>
      </c>
      <c r="B1696" s="2">
        <v>39193</v>
      </c>
      <c r="C1696" s="3">
        <v>1982</v>
      </c>
      <c r="D1696" s="1">
        <v>79823</v>
      </c>
      <c r="E1696" s="1">
        <v>1</v>
      </c>
      <c r="F1696" s="1">
        <v>4550</v>
      </c>
      <c r="G1696" s="2"/>
    </row>
    <row r="1697" spans="1:7">
      <c r="A1697" s="1">
        <v>46201</v>
      </c>
      <c r="B1697" s="2">
        <v>39193</v>
      </c>
      <c r="C1697" s="3">
        <v>1982</v>
      </c>
      <c r="D1697" s="1">
        <v>67148</v>
      </c>
      <c r="E1697" s="1">
        <v>1</v>
      </c>
      <c r="F1697" s="1">
        <v>585</v>
      </c>
      <c r="G1697" s="2"/>
    </row>
    <row r="1698" spans="1:7">
      <c r="A1698" s="1">
        <v>46201</v>
      </c>
      <c r="B1698" s="2">
        <v>39193</v>
      </c>
      <c r="C1698" s="3">
        <v>1982</v>
      </c>
      <c r="D1698" s="1">
        <v>67149</v>
      </c>
      <c r="E1698" s="1">
        <v>1</v>
      </c>
      <c r="F1698" s="1">
        <v>450</v>
      </c>
      <c r="G1698" s="2"/>
    </row>
    <row r="1699" spans="1:7">
      <c r="A1699" s="1">
        <v>46256</v>
      </c>
      <c r="B1699" s="2">
        <v>39193</v>
      </c>
      <c r="C1699" s="3">
        <v>284</v>
      </c>
      <c r="D1699" s="1">
        <v>2839</v>
      </c>
      <c r="E1699" s="1">
        <v>1</v>
      </c>
      <c r="F1699" s="1">
        <v>49</v>
      </c>
      <c r="G1699" s="2"/>
    </row>
    <row r="1700" spans="1:7">
      <c r="A1700" s="1">
        <v>46257</v>
      </c>
      <c r="B1700" s="2">
        <v>39193</v>
      </c>
      <c r="C1700" s="3">
        <v>2843</v>
      </c>
      <c r="D1700" s="1">
        <v>72217</v>
      </c>
      <c r="E1700" s="1">
        <v>1</v>
      </c>
      <c r="F1700" s="1">
        <v>5499</v>
      </c>
      <c r="G1700" s="2"/>
    </row>
    <row r="1701" spans="1:7">
      <c r="A1701" s="1">
        <v>46280</v>
      </c>
      <c r="B1701" s="2">
        <v>39193</v>
      </c>
      <c r="C1701" s="3">
        <v>3292</v>
      </c>
      <c r="D1701" s="1">
        <v>78135</v>
      </c>
      <c r="E1701" s="1">
        <v>1</v>
      </c>
      <c r="F1701" s="1">
        <v>3870</v>
      </c>
      <c r="G1701" s="2"/>
    </row>
    <row r="1702" spans="1:7">
      <c r="A1702" s="1">
        <v>46280</v>
      </c>
      <c r="B1702" s="2">
        <v>39193</v>
      </c>
      <c r="C1702" s="3">
        <v>3292</v>
      </c>
      <c r="D1702" s="1">
        <v>78135</v>
      </c>
      <c r="E1702" s="1">
        <v>1</v>
      </c>
      <c r="F1702" s="1">
        <v>3990</v>
      </c>
      <c r="G1702" s="2"/>
    </row>
    <row r="1703" spans="1:7">
      <c r="A1703" s="1">
        <v>46280</v>
      </c>
      <c r="B1703" s="2">
        <v>39193</v>
      </c>
      <c r="C1703" s="3">
        <v>3292</v>
      </c>
      <c r="D1703" s="1">
        <v>77481</v>
      </c>
      <c r="E1703" s="1">
        <v>1</v>
      </c>
      <c r="F1703" s="1">
        <v>5371</v>
      </c>
      <c r="G1703" s="2"/>
    </row>
    <row r="1704" spans="1:7">
      <c r="A1704" s="1">
        <v>46280</v>
      </c>
      <c r="B1704" s="2">
        <v>39193</v>
      </c>
      <c r="C1704" s="3">
        <v>3292</v>
      </c>
      <c r="D1704" s="1">
        <v>77481</v>
      </c>
      <c r="E1704" s="1">
        <v>1</v>
      </c>
      <c r="F1704" s="1">
        <v>5491</v>
      </c>
      <c r="G1704" s="2"/>
    </row>
    <row r="1705" spans="1:7">
      <c r="A1705" s="1">
        <v>46280</v>
      </c>
      <c r="B1705" s="2">
        <v>39193</v>
      </c>
      <c r="C1705" s="3">
        <v>3292</v>
      </c>
      <c r="D1705" s="1">
        <v>70986</v>
      </c>
      <c r="E1705" s="1">
        <v>1</v>
      </c>
      <c r="F1705" s="1">
        <v>499</v>
      </c>
      <c r="G1705" s="2"/>
    </row>
    <row r="1706" spans="1:7">
      <c r="A1706" s="1">
        <v>46280</v>
      </c>
      <c r="B1706" s="2">
        <v>39193</v>
      </c>
      <c r="C1706" s="3">
        <v>3292</v>
      </c>
      <c r="D1706" s="1">
        <v>70986</v>
      </c>
      <c r="E1706" s="1">
        <v>1</v>
      </c>
      <c r="F1706" s="1">
        <v>499</v>
      </c>
      <c r="G1706" s="2"/>
    </row>
    <row r="1707" spans="1:7">
      <c r="A1707" s="1">
        <v>46295</v>
      </c>
      <c r="B1707" s="2">
        <v>39193</v>
      </c>
      <c r="C1707" s="3">
        <v>3567</v>
      </c>
      <c r="D1707" s="1">
        <v>74106</v>
      </c>
      <c r="E1707" s="1">
        <v>1</v>
      </c>
      <c r="F1707" s="1">
        <v>69</v>
      </c>
      <c r="G1707" s="2"/>
    </row>
    <row r="1708" spans="1:7">
      <c r="A1708" s="1">
        <v>46295</v>
      </c>
      <c r="B1708" s="2">
        <v>39193</v>
      </c>
      <c r="C1708" s="3">
        <v>3567</v>
      </c>
      <c r="D1708" s="1">
        <v>74106</v>
      </c>
      <c r="E1708" s="1">
        <v>1</v>
      </c>
      <c r="F1708" s="1">
        <v>69</v>
      </c>
      <c r="G1708" s="2"/>
    </row>
    <row r="1709" spans="1:7">
      <c r="A1709" s="1">
        <v>46295</v>
      </c>
      <c r="B1709" s="2">
        <v>39193</v>
      </c>
      <c r="C1709" s="3">
        <v>3567</v>
      </c>
      <c r="D1709" s="1">
        <v>74106</v>
      </c>
      <c r="E1709" s="1">
        <v>1</v>
      </c>
      <c r="F1709" s="1">
        <v>69</v>
      </c>
      <c r="G1709" s="2"/>
    </row>
    <row r="1710" spans="1:7">
      <c r="A1710" s="1">
        <v>46295</v>
      </c>
      <c r="B1710" s="2">
        <v>39193</v>
      </c>
      <c r="C1710" s="3">
        <v>3567</v>
      </c>
      <c r="D1710" s="1">
        <v>74106</v>
      </c>
      <c r="E1710" s="1">
        <v>1</v>
      </c>
      <c r="F1710" s="1">
        <v>69</v>
      </c>
      <c r="G1710" s="2"/>
    </row>
    <row r="1711" spans="1:7">
      <c r="A1711" s="1">
        <v>46304</v>
      </c>
      <c r="B1711" s="2">
        <v>39193</v>
      </c>
      <c r="C1711" s="3">
        <v>3855</v>
      </c>
      <c r="D1711" s="1">
        <v>76757</v>
      </c>
      <c r="E1711" s="1">
        <v>1</v>
      </c>
      <c r="F1711" s="1">
        <v>3990</v>
      </c>
      <c r="G1711" s="2"/>
    </row>
    <row r="1712" spans="1:7">
      <c r="A1712" s="1">
        <v>46304</v>
      </c>
      <c r="B1712" s="2">
        <v>39193</v>
      </c>
      <c r="C1712" s="3">
        <v>3855</v>
      </c>
      <c r="D1712" s="1">
        <v>61564</v>
      </c>
      <c r="E1712" s="1">
        <v>1</v>
      </c>
      <c r="F1712" s="1">
        <v>399</v>
      </c>
      <c r="G1712" s="2"/>
    </row>
    <row r="1713" spans="1:7">
      <c r="A1713" s="1">
        <v>46356</v>
      </c>
      <c r="B1713" s="2">
        <v>39193</v>
      </c>
      <c r="C1713" s="3">
        <v>5181</v>
      </c>
      <c r="D1713" s="1">
        <v>77359</v>
      </c>
      <c r="E1713" s="1">
        <v>1</v>
      </c>
      <c r="F1713" s="1">
        <v>6999</v>
      </c>
      <c r="G1713" s="2"/>
    </row>
    <row r="1714" spans="1:7">
      <c r="A1714" s="1">
        <v>46552</v>
      </c>
      <c r="B1714" s="2">
        <v>39194</v>
      </c>
      <c r="C1714" s="3">
        <v>1930</v>
      </c>
      <c r="D1714" s="1">
        <v>70413</v>
      </c>
      <c r="E1714" s="1">
        <v>1</v>
      </c>
      <c r="F1714" s="1">
        <v>0</v>
      </c>
      <c r="G1714" s="2"/>
    </row>
    <row r="1715" spans="1:7">
      <c r="A1715" s="1">
        <v>46585</v>
      </c>
      <c r="B1715" s="2">
        <v>39194</v>
      </c>
      <c r="C1715" s="3">
        <v>2747</v>
      </c>
      <c r="D1715" s="1">
        <v>70413</v>
      </c>
      <c r="E1715" s="1">
        <v>1</v>
      </c>
      <c r="F1715" s="1">
        <v>0</v>
      </c>
      <c r="G1715" s="2"/>
    </row>
    <row r="1716" spans="1:7">
      <c r="A1716" s="1">
        <v>46585</v>
      </c>
      <c r="B1716" s="2">
        <v>39194</v>
      </c>
      <c r="C1716" s="3">
        <v>2747</v>
      </c>
      <c r="D1716" s="1">
        <v>2815</v>
      </c>
      <c r="E1716" s="1">
        <v>1</v>
      </c>
      <c r="F1716" s="1">
        <v>84</v>
      </c>
      <c r="G1716" s="2"/>
    </row>
    <row r="1717" spans="1:7">
      <c r="A1717" s="1">
        <v>46592</v>
      </c>
      <c r="B1717" s="2">
        <v>39194</v>
      </c>
      <c r="C1717" s="3">
        <v>284</v>
      </c>
      <c r="D1717" s="1">
        <v>79614</v>
      </c>
      <c r="E1717" s="1">
        <v>1</v>
      </c>
      <c r="F1717" s="1">
        <v>1499</v>
      </c>
      <c r="G1717" s="2"/>
    </row>
    <row r="1718" spans="1:7">
      <c r="A1718" s="1">
        <v>46595</v>
      </c>
      <c r="B1718" s="2">
        <v>39194</v>
      </c>
      <c r="C1718" s="3">
        <v>287</v>
      </c>
      <c r="D1718" s="1">
        <v>72750</v>
      </c>
      <c r="E1718" s="1">
        <v>1</v>
      </c>
      <c r="F1718" s="1">
        <v>279</v>
      </c>
      <c r="G1718" s="2"/>
    </row>
    <row r="1719" spans="1:7">
      <c r="A1719" s="1">
        <v>46617</v>
      </c>
      <c r="B1719" s="2">
        <v>39194</v>
      </c>
      <c r="C1719" s="3">
        <v>3292</v>
      </c>
      <c r="D1719" s="1">
        <v>77610</v>
      </c>
      <c r="E1719" s="1">
        <v>1</v>
      </c>
      <c r="F1719" s="1">
        <v>1699</v>
      </c>
      <c r="G1719" s="2"/>
    </row>
    <row r="1720" spans="1:7">
      <c r="A1720" s="1">
        <v>46617</v>
      </c>
      <c r="B1720" s="2">
        <v>39194</v>
      </c>
      <c r="C1720" s="3">
        <v>3292</v>
      </c>
      <c r="D1720" s="1">
        <v>77610</v>
      </c>
      <c r="E1720" s="1">
        <v>1</v>
      </c>
      <c r="F1720" s="1">
        <v>1699</v>
      </c>
      <c r="G1720" s="2"/>
    </row>
    <row r="1721" spans="1:7">
      <c r="A1721" s="1">
        <v>46617</v>
      </c>
      <c r="B1721" s="2">
        <v>39194</v>
      </c>
      <c r="C1721" s="3">
        <v>3292</v>
      </c>
      <c r="D1721" s="1">
        <v>77610</v>
      </c>
      <c r="E1721" s="1">
        <v>1</v>
      </c>
      <c r="F1721" s="1">
        <v>2280</v>
      </c>
      <c r="G1721" s="2"/>
    </row>
    <row r="1722" spans="1:7">
      <c r="A1722" s="1">
        <v>46623</v>
      </c>
      <c r="B1722" s="2">
        <v>39194</v>
      </c>
      <c r="C1722" s="3">
        <v>332</v>
      </c>
      <c r="D1722" s="1">
        <v>78148</v>
      </c>
      <c r="E1722" s="1">
        <v>1</v>
      </c>
      <c r="F1722" s="1">
        <v>299</v>
      </c>
      <c r="G1722" s="2"/>
    </row>
    <row r="1723" spans="1:7">
      <c r="A1723" s="1">
        <v>46626</v>
      </c>
      <c r="B1723" s="2">
        <v>39194</v>
      </c>
      <c r="C1723" s="3">
        <v>338</v>
      </c>
      <c r="D1723" s="1">
        <v>67653</v>
      </c>
      <c r="E1723" s="1">
        <v>1</v>
      </c>
      <c r="F1723" s="1">
        <v>999</v>
      </c>
      <c r="G1723" s="2"/>
    </row>
    <row r="1724" spans="1:7">
      <c r="A1724" s="1">
        <v>46632</v>
      </c>
      <c r="B1724" s="2">
        <v>39194</v>
      </c>
      <c r="C1724" s="3">
        <v>3438</v>
      </c>
      <c r="D1724" s="1">
        <v>73020</v>
      </c>
      <c r="E1724" s="1">
        <v>1</v>
      </c>
      <c r="F1724" s="1">
        <v>2990</v>
      </c>
      <c r="G1724" s="2"/>
    </row>
    <row r="1725" spans="1:7">
      <c r="A1725" s="1">
        <v>46640</v>
      </c>
      <c r="B1725" s="2">
        <v>39194</v>
      </c>
      <c r="C1725" s="3">
        <v>3610</v>
      </c>
      <c r="D1725" s="1">
        <v>78706</v>
      </c>
      <c r="E1725" s="1">
        <v>1</v>
      </c>
      <c r="F1725" s="1">
        <v>14999</v>
      </c>
      <c r="G1725" s="2"/>
    </row>
    <row r="1726" spans="1:7">
      <c r="A1726" s="1">
        <v>46653</v>
      </c>
      <c r="B1726" s="2">
        <v>39194</v>
      </c>
      <c r="C1726" s="3">
        <v>3873</v>
      </c>
      <c r="D1726" s="1">
        <v>26952</v>
      </c>
      <c r="E1726" s="1">
        <v>1</v>
      </c>
      <c r="F1726" s="1">
        <v>90</v>
      </c>
      <c r="G1726" s="2"/>
    </row>
    <row r="1727" spans="1:7">
      <c r="A1727" s="1">
        <v>46693</v>
      </c>
      <c r="B1727" s="2">
        <v>39194</v>
      </c>
      <c r="C1727" s="3">
        <v>449</v>
      </c>
      <c r="D1727" s="1">
        <v>77435</v>
      </c>
      <c r="E1727" s="1">
        <v>1</v>
      </c>
      <c r="F1727" s="1">
        <v>999</v>
      </c>
      <c r="G1727" s="2"/>
    </row>
    <row r="1728" spans="1:7">
      <c r="A1728" s="1">
        <v>46693</v>
      </c>
      <c r="B1728" s="2">
        <v>39194</v>
      </c>
      <c r="C1728" s="3">
        <v>449</v>
      </c>
      <c r="D1728" s="1">
        <v>70986</v>
      </c>
      <c r="E1728" s="1">
        <v>1</v>
      </c>
      <c r="F1728" s="1">
        <v>499</v>
      </c>
      <c r="G1728" s="2"/>
    </row>
    <row r="1729" spans="1:7">
      <c r="A1729" s="1">
        <v>46733</v>
      </c>
      <c r="B1729" s="2">
        <v>39194</v>
      </c>
      <c r="C1729" s="3">
        <v>5181</v>
      </c>
      <c r="D1729" s="1">
        <v>74658</v>
      </c>
      <c r="E1729" s="1">
        <v>1</v>
      </c>
      <c r="F1729" s="1">
        <v>299</v>
      </c>
      <c r="G1729" s="2"/>
    </row>
    <row r="1730" spans="1:7">
      <c r="A1730" s="1">
        <v>46733</v>
      </c>
      <c r="B1730" s="2">
        <v>39194</v>
      </c>
      <c r="C1730" s="3">
        <v>5181</v>
      </c>
      <c r="D1730" s="1">
        <v>65001</v>
      </c>
      <c r="E1730" s="1">
        <v>5</v>
      </c>
      <c r="F1730" s="1">
        <v>940</v>
      </c>
      <c r="G1730" s="2"/>
    </row>
    <row r="1731" spans="1:7">
      <c r="A1731" s="1">
        <v>46753</v>
      </c>
      <c r="B1731" s="2">
        <v>39194</v>
      </c>
      <c r="C1731" s="3">
        <v>5468</v>
      </c>
      <c r="D1731" s="1">
        <v>73020</v>
      </c>
      <c r="E1731" s="1">
        <v>1</v>
      </c>
      <c r="F1731" s="1">
        <v>2990</v>
      </c>
      <c r="G1731" s="2"/>
    </row>
    <row r="1732" spans="1:7">
      <c r="A1732" s="1">
        <v>46796</v>
      </c>
      <c r="B1732" s="2">
        <v>39194</v>
      </c>
      <c r="C1732" s="3">
        <v>6449</v>
      </c>
      <c r="D1732" s="1">
        <v>78593</v>
      </c>
      <c r="E1732" s="1">
        <v>1</v>
      </c>
      <c r="F1732" s="1">
        <v>999</v>
      </c>
      <c r="G1732" s="2"/>
    </row>
    <row r="1733" spans="1:7">
      <c r="A1733" s="1">
        <v>46796</v>
      </c>
      <c r="B1733" s="2">
        <v>39194</v>
      </c>
      <c r="C1733" s="3">
        <v>6449</v>
      </c>
      <c r="D1733" s="1">
        <v>64707</v>
      </c>
      <c r="E1733" s="1">
        <v>1</v>
      </c>
      <c r="F1733" s="1">
        <v>129</v>
      </c>
      <c r="G1733" s="2"/>
    </row>
    <row r="1734" spans="1:7">
      <c r="A1734" s="1">
        <v>46796</v>
      </c>
      <c r="B1734" s="2">
        <v>39194</v>
      </c>
      <c r="C1734" s="3">
        <v>6449</v>
      </c>
      <c r="D1734" s="1">
        <v>2808</v>
      </c>
      <c r="E1734" s="1">
        <v>1</v>
      </c>
      <c r="F1734" s="1">
        <v>89</v>
      </c>
      <c r="G1734" s="2"/>
    </row>
    <row r="1735" spans="1:7">
      <c r="A1735" s="1">
        <v>46822</v>
      </c>
      <c r="B1735" s="2">
        <v>39194</v>
      </c>
      <c r="C1735" s="3">
        <v>6680</v>
      </c>
      <c r="D1735" s="1">
        <v>48863</v>
      </c>
      <c r="E1735" s="1">
        <v>1</v>
      </c>
      <c r="F1735" s="1">
        <v>0</v>
      </c>
      <c r="G1735" s="2"/>
    </row>
    <row r="1736" spans="1:7">
      <c r="A1736" s="1">
        <v>46822</v>
      </c>
      <c r="B1736" s="2">
        <v>39194</v>
      </c>
      <c r="C1736" s="3">
        <v>6680</v>
      </c>
      <c r="D1736" s="1">
        <v>63992</v>
      </c>
      <c r="E1736" s="1">
        <v>1</v>
      </c>
      <c r="F1736" s="1">
        <v>400</v>
      </c>
      <c r="G1736" s="2"/>
    </row>
    <row r="1737" spans="1:7">
      <c r="A1737" s="1">
        <v>46822</v>
      </c>
      <c r="B1737" s="2">
        <v>39194</v>
      </c>
      <c r="C1737" s="3">
        <v>6680</v>
      </c>
      <c r="D1737" s="1">
        <v>63042</v>
      </c>
      <c r="E1737" s="1">
        <v>1</v>
      </c>
      <c r="F1737" s="1">
        <v>0</v>
      </c>
      <c r="G1737" s="2"/>
    </row>
    <row r="1738" spans="1:7">
      <c r="A1738" s="1">
        <v>46822</v>
      </c>
      <c r="B1738" s="2">
        <v>39194</v>
      </c>
      <c r="C1738" s="3">
        <v>6680</v>
      </c>
      <c r="D1738" s="1">
        <v>73749</v>
      </c>
      <c r="E1738" s="1">
        <v>1</v>
      </c>
      <c r="F1738" s="1">
        <v>2601</v>
      </c>
      <c r="G1738" s="2"/>
    </row>
    <row r="1739" spans="1:7">
      <c r="A1739" s="1">
        <v>46911</v>
      </c>
      <c r="B1739" s="2">
        <v>39195</v>
      </c>
      <c r="C1739" s="3">
        <v>1672</v>
      </c>
      <c r="D1739" s="1">
        <v>73984</v>
      </c>
      <c r="E1739" s="1">
        <v>1</v>
      </c>
      <c r="F1739" s="1">
        <v>79</v>
      </c>
      <c r="G1739" s="2"/>
    </row>
    <row r="1740" spans="1:7">
      <c r="A1740" s="1">
        <v>46911</v>
      </c>
      <c r="B1740" s="2">
        <v>39195</v>
      </c>
      <c r="C1740" s="3">
        <v>1672</v>
      </c>
      <c r="D1740" s="1">
        <v>73984</v>
      </c>
      <c r="E1740" s="1">
        <v>1</v>
      </c>
      <c r="F1740" s="1">
        <v>79</v>
      </c>
      <c r="G1740" s="2"/>
    </row>
    <row r="1741" spans="1:7">
      <c r="A1741" s="1">
        <v>47015</v>
      </c>
      <c r="B1741" s="2">
        <v>39195</v>
      </c>
      <c r="C1741" s="3">
        <v>3233</v>
      </c>
      <c r="D1741" s="1">
        <v>78593</v>
      </c>
      <c r="E1741" s="1">
        <v>1</v>
      </c>
      <c r="F1741" s="1">
        <v>999</v>
      </c>
      <c r="G1741" s="2"/>
    </row>
    <row r="1742" spans="1:7">
      <c r="A1742" s="1">
        <v>47023</v>
      </c>
      <c r="B1742" s="2">
        <v>39195</v>
      </c>
      <c r="C1742" s="3">
        <v>332</v>
      </c>
      <c r="D1742" s="1">
        <v>72254</v>
      </c>
      <c r="E1742" s="1">
        <v>1</v>
      </c>
      <c r="F1742" s="1">
        <v>99</v>
      </c>
      <c r="G1742" s="2"/>
    </row>
    <row r="1743" spans="1:7">
      <c r="A1743" s="1">
        <v>47023</v>
      </c>
      <c r="B1743" s="2">
        <v>39195</v>
      </c>
      <c r="C1743" s="3">
        <v>332</v>
      </c>
      <c r="D1743" s="1">
        <v>2808</v>
      </c>
      <c r="E1743" s="1">
        <v>1</v>
      </c>
      <c r="F1743" s="1">
        <v>89</v>
      </c>
      <c r="G1743" s="2"/>
    </row>
    <row r="1744" spans="1:7">
      <c r="A1744" s="1">
        <v>47023</v>
      </c>
      <c r="B1744" s="2">
        <v>39195</v>
      </c>
      <c r="C1744" s="3">
        <v>332</v>
      </c>
      <c r="D1744" s="1">
        <v>2808</v>
      </c>
      <c r="E1744" s="1">
        <v>1</v>
      </c>
      <c r="F1744" s="1">
        <v>89</v>
      </c>
      <c r="G1744" s="2"/>
    </row>
    <row r="1745" spans="1:7">
      <c r="A1745" s="1">
        <v>47023</v>
      </c>
      <c r="B1745" s="2">
        <v>39195</v>
      </c>
      <c r="C1745" s="3">
        <v>332</v>
      </c>
      <c r="D1745" s="1">
        <v>75543</v>
      </c>
      <c r="E1745" s="1">
        <v>1</v>
      </c>
      <c r="F1745" s="1">
        <v>499</v>
      </c>
      <c r="G1745" s="2"/>
    </row>
    <row r="1746" spans="1:7">
      <c r="A1746" s="1">
        <v>47023</v>
      </c>
      <c r="B1746" s="2">
        <v>39195</v>
      </c>
      <c r="C1746" s="3">
        <v>332</v>
      </c>
      <c r="D1746" s="1">
        <v>75543</v>
      </c>
      <c r="E1746" s="1">
        <v>1</v>
      </c>
      <c r="F1746" s="1">
        <v>599</v>
      </c>
      <c r="G1746" s="2"/>
    </row>
    <row r="1747" spans="1:7">
      <c r="A1747" s="1">
        <v>47023</v>
      </c>
      <c r="B1747" s="2">
        <v>39195</v>
      </c>
      <c r="C1747" s="3">
        <v>332</v>
      </c>
      <c r="D1747" s="1">
        <v>70709</v>
      </c>
      <c r="E1747" s="1">
        <v>1</v>
      </c>
      <c r="F1747" s="1">
        <v>999</v>
      </c>
      <c r="G1747" s="2"/>
    </row>
    <row r="1748" spans="1:7">
      <c r="A1748" s="1">
        <v>47048</v>
      </c>
      <c r="B1748" s="2">
        <v>39195</v>
      </c>
      <c r="C1748" s="3">
        <v>3675</v>
      </c>
      <c r="D1748" s="1">
        <v>73748</v>
      </c>
      <c r="E1748" s="1">
        <v>1</v>
      </c>
      <c r="F1748" s="1">
        <v>3591</v>
      </c>
      <c r="G1748" s="2"/>
    </row>
    <row r="1749" spans="1:7">
      <c r="A1749" s="1">
        <v>47097</v>
      </c>
      <c r="B1749" s="2">
        <v>39195</v>
      </c>
      <c r="C1749" s="3">
        <v>449</v>
      </c>
      <c r="D1749" s="1">
        <v>77435</v>
      </c>
      <c r="E1749" s="1">
        <v>1</v>
      </c>
      <c r="F1749" s="1">
        <v>999</v>
      </c>
      <c r="G1749" s="2"/>
    </row>
    <row r="1750" spans="1:7">
      <c r="A1750" s="1">
        <v>47097</v>
      </c>
      <c r="B1750" s="2">
        <v>39195</v>
      </c>
      <c r="C1750" s="3">
        <v>449</v>
      </c>
      <c r="D1750" s="1">
        <v>75544</v>
      </c>
      <c r="E1750" s="1">
        <v>1</v>
      </c>
      <c r="F1750" s="1">
        <v>599</v>
      </c>
      <c r="G1750" s="2"/>
    </row>
    <row r="1751" spans="1:7">
      <c r="A1751" s="1">
        <v>47118</v>
      </c>
      <c r="B1751" s="2">
        <v>39195</v>
      </c>
      <c r="C1751" s="3">
        <v>4825</v>
      </c>
      <c r="D1751" s="1">
        <v>77610</v>
      </c>
      <c r="E1751" s="1">
        <v>1</v>
      </c>
      <c r="F1751" s="1">
        <v>1699</v>
      </c>
      <c r="G1751" s="2"/>
    </row>
    <row r="1752" spans="1:7">
      <c r="A1752" s="1">
        <v>47118</v>
      </c>
      <c r="B1752" s="2">
        <v>39195</v>
      </c>
      <c r="C1752" s="3">
        <v>4825</v>
      </c>
      <c r="D1752" s="1">
        <v>70413</v>
      </c>
      <c r="E1752" s="1">
        <v>1</v>
      </c>
      <c r="F1752" s="1">
        <v>0</v>
      </c>
      <c r="G1752" s="2"/>
    </row>
    <row r="1753" spans="1:7">
      <c r="A1753" s="1">
        <v>47146</v>
      </c>
      <c r="B1753" s="2">
        <v>39195</v>
      </c>
      <c r="C1753" s="3">
        <v>539</v>
      </c>
      <c r="D1753" s="1">
        <v>73306</v>
      </c>
      <c r="E1753" s="1">
        <v>1</v>
      </c>
      <c r="F1753" s="1">
        <v>1940</v>
      </c>
      <c r="G1753" s="2"/>
    </row>
    <row r="1754" spans="1:7">
      <c r="A1754" s="1">
        <v>47146</v>
      </c>
      <c r="B1754" s="2">
        <v>39195</v>
      </c>
      <c r="C1754" s="3">
        <v>539</v>
      </c>
      <c r="D1754" s="1">
        <v>77278</v>
      </c>
      <c r="E1754" s="1">
        <v>1</v>
      </c>
      <c r="F1754" s="1">
        <v>168</v>
      </c>
      <c r="G1754" s="2"/>
    </row>
    <row r="1755" spans="1:7">
      <c r="A1755" s="1">
        <v>47146</v>
      </c>
      <c r="B1755" s="2">
        <v>39195</v>
      </c>
      <c r="C1755" s="3">
        <v>539</v>
      </c>
      <c r="D1755" s="1">
        <v>75207</v>
      </c>
      <c r="E1755" s="1">
        <v>1</v>
      </c>
      <c r="F1755" s="1">
        <v>220</v>
      </c>
      <c r="G1755" s="2"/>
    </row>
    <row r="1756" spans="1:7">
      <c r="A1756" s="1">
        <v>47146</v>
      </c>
      <c r="B1756" s="2">
        <v>39195</v>
      </c>
      <c r="C1756" s="3">
        <v>539</v>
      </c>
      <c r="D1756" s="1">
        <v>75210</v>
      </c>
      <c r="E1756" s="1">
        <v>1</v>
      </c>
      <c r="F1756" s="1">
        <v>225</v>
      </c>
      <c r="G1756" s="2"/>
    </row>
    <row r="1757" spans="1:7">
      <c r="A1757" s="1">
        <v>47146</v>
      </c>
      <c r="B1757" s="2">
        <v>39195</v>
      </c>
      <c r="C1757" s="3">
        <v>539</v>
      </c>
      <c r="D1757" s="1">
        <v>75209</v>
      </c>
      <c r="E1757" s="1">
        <v>1</v>
      </c>
      <c r="F1757" s="1">
        <v>225</v>
      </c>
      <c r="G1757" s="2"/>
    </row>
    <row r="1758" spans="1:7">
      <c r="A1758" s="1">
        <v>47146</v>
      </c>
      <c r="B1758" s="2">
        <v>39195</v>
      </c>
      <c r="C1758" s="3">
        <v>539</v>
      </c>
      <c r="D1758" s="1">
        <v>75208</v>
      </c>
      <c r="E1758" s="1">
        <v>1</v>
      </c>
      <c r="F1758" s="1">
        <v>220</v>
      </c>
      <c r="G1758" s="2"/>
    </row>
    <row r="1759" spans="1:7">
      <c r="A1759" s="1">
        <v>47146</v>
      </c>
      <c r="B1759" s="2">
        <v>39195</v>
      </c>
      <c r="C1759" s="3">
        <v>539</v>
      </c>
      <c r="D1759" s="1">
        <v>70709</v>
      </c>
      <c r="E1759" s="1">
        <v>1</v>
      </c>
      <c r="F1759" s="1">
        <v>999</v>
      </c>
      <c r="G1759" s="2"/>
    </row>
    <row r="1760" spans="1:7">
      <c r="A1760" s="1">
        <v>47311</v>
      </c>
      <c r="B1760" s="2">
        <v>39196</v>
      </c>
      <c r="C1760" s="3">
        <v>3508</v>
      </c>
      <c r="D1760" s="1">
        <v>26471</v>
      </c>
      <c r="E1760" s="1">
        <v>1</v>
      </c>
      <c r="F1760" s="1">
        <v>1400</v>
      </c>
      <c r="G1760" s="2"/>
    </row>
    <row r="1761" spans="1:7">
      <c r="A1761" s="1">
        <v>47312</v>
      </c>
      <c r="B1761" s="2">
        <v>39196</v>
      </c>
      <c r="C1761" s="3">
        <v>3558</v>
      </c>
      <c r="D1761" s="1">
        <v>41880</v>
      </c>
      <c r="E1761" s="1">
        <v>1</v>
      </c>
      <c r="F1761" s="1">
        <v>160</v>
      </c>
      <c r="G1761" s="2"/>
    </row>
    <row r="1762" spans="1:7">
      <c r="A1762" s="1">
        <v>47313</v>
      </c>
      <c r="B1762" s="2">
        <v>39196</v>
      </c>
      <c r="C1762" s="3">
        <v>3610</v>
      </c>
      <c r="D1762" s="1">
        <v>76527</v>
      </c>
      <c r="E1762" s="1">
        <v>1</v>
      </c>
      <c r="F1762" s="1">
        <v>199</v>
      </c>
      <c r="G1762" s="2"/>
    </row>
    <row r="1763" spans="1:7">
      <c r="A1763" s="1">
        <v>47318</v>
      </c>
      <c r="B1763" s="2">
        <v>39196</v>
      </c>
      <c r="C1763" s="3">
        <v>3873</v>
      </c>
      <c r="D1763" s="1">
        <v>75056</v>
      </c>
      <c r="E1763" s="1">
        <v>1</v>
      </c>
      <c r="F1763" s="1">
        <v>85</v>
      </c>
      <c r="G1763" s="2"/>
    </row>
    <row r="1764" spans="1:7">
      <c r="A1764" s="1">
        <v>47340</v>
      </c>
      <c r="B1764" s="2">
        <v>39196</v>
      </c>
      <c r="C1764" s="3">
        <v>5781</v>
      </c>
      <c r="D1764" s="1">
        <v>77807</v>
      </c>
      <c r="E1764" s="1">
        <v>1</v>
      </c>
      <c r="F1764" s="1">
        <v>399</v>
      </c>
      <c r="G1764" s="2"/>
    </row>
    <row r="1765" spans="1:7">
      <c r="A1765" s="1">
        <v>47340</v>
      </c>
      <c r="B1765" s="2">
        <v>39196</v>
      </c>
      <c r="C1765" s="3">
        <v>5781</v>
      </c>
      <c r="D1765" s="1">
        <v>61990</v>
      </c>
      <c r="E1765" s="1">
        <v>1</v>
      </c>
      <c r="F1765" s="1">
        <v>239</v>
      </c>
      <c r="G1765" s="2"/>
    </row>
    <row r="1766" spans="1:7">
      <c r="A1766" s="1">
        <v>47362</v>
      </c>
      <c r="B1766" s="2">
        <v>39196</v>
      </c>
      <c r="C1766" s="3">
        <v>6716</v>
      </c>
      <c r="D1766" s="1">
        <v>58160</v>
      </c>
      <c r="E1766" s="1">
        <v>1</v>
      </c>
      <c r="F1766" s="1">
        <v>400</v>
      </c>
      <c r="G1766" s="2"/>
    </row>
    <row r="1767" spans="1:7">
      <c r="A1767" s="1">
        <v>47362</v>
      </c>
      <c r="B1767" s="2">
        <v>39196</v>
      </c>
      <c r="C1767" s="3">
        <v>6716</v>
      </c>
      <c r="D1767" s="1">
        <v>63042</v>
      </c>
      <c r="E1767" s="1">
        <v>1</v>
      </c>
      <c r="F1767" s="1">
        <v>0</v>
      </c>
      <c r="G1767" s="2"/>
    </row>
    <row r="1768" spans="1:7">
      <c r="A1768" s="1">
        <v>47400</v>
      </c>
      <c r="B1768" s="2">
        <v>39197</v>
      </c>
      <c r="C1768" s="3">
        <v>2995</v>
      </c>
      <c r="D1768" s="1">
        <v>70413</v>
      </c>
      <c r="E1768" s="1">
        <v>1</v>
      </c>
      <c r="F1768" s="1">
        <v>0</v>
      </c>
      <c r="G1768" s="2"/>
    </row>
    <row r="1769" spans="1:7">
      <c r="A1769" s="1">
        <v>47435</v>
      </c>
      <c r="B1769" s="2">
        <v>39197</v>
      </c>
      <c r="C1769" s="3">
        <v>5781</v>
      </c>
      <c r="D1769" s="1">
        <v>60180</v>
      </c>
      <c r="E1769" s="1">
        <v>1</v>
      </c>
      <c r="F1769" s="1">
        <v>239</v>
      </c>
      <c r="G1769" s="2"/>
    </row>
    <row r="1770" spans="1:7">
      <c r="A1770" s="1">
        <v>47441</v>
      </c>
      <c r="B1770" s="2">
        <v>39197</v>
      </c>
      <c r="C1770" s="3">
        <v>6619</v>
      </c>
      <c r="D1770" s="1">
        <v>77982</v>
      </c>
      <c r="E1770" s="1">
        <v>1</v>
      </c>
      <c r="F1770" s="1">
        <v>1490</v>
      </c>
      <c r="G1770" s="2"/>
    </row>
    <row r="1771" spans="1:7">
      <c r="A1771" s="1">
        <v>47441</v>
      </c>
      <c r="B1771" s="2">
        <v>39197</v>
      </c>
      <c r="C1771" s="3">
        <v>6619</v>
      </c>
      <c r="D1771" s="1">
        <v>77982</v>
      </c>
      <c r="E1771" s="1">
        <v>1</v>
      </c>
      <c r="F1771" s="1">
        <v>1590</v>
      </c>
      <c r="G1771" s="2"/>
    </row>
    <row r="1772" spans="1:7">
      <c r="A1772" s="1">
        <v>47463</v>
      </c>
      <c r="B1772" s="2">
        <v>39198</v>
      </c>
      <c r="C1772" s="3">
        <v>1500</v>
      </c>
      <c r="D1772" s="1">
        <v>2762</v>
      </c>
      <c r="E1772" s="1">
        <v>1</v>
      </c>
      <c r="F1772" s="1">
        <v>58</v>
      </c>
      <c r="G1772" s="2"/>
    </row>
    <row r="1773" spans="1:7">
      <c r="A1773" s="1">
        <v>47463</v>
      </c>
      <c r="B1773" s="2">
        <v>39198</v>
      </c>
      <c r="C1773" s="3">
        <v>1500</v>
      </c>
      <c r="D1773" s="1">
        <v>2781</v>
      </c>
      <c r="E1773" s="1">
        <v>1</v>
      </c>
      <c r="F1773" s="1">
        <v>58</v>
      </c>
      <c r="G1773" s="2"/>
    </row>
    <row r="1774" spans="1:7">
      <c r="A1774" s="1">
        <v>47491</v>
      </c>
      <c r="B1774" s="2">
        <v>39198</v>
      </c>
      <c r="C1774" s="3">
        <v>2956</v>
      </c>
      <c r="D1774" s="1">
        <v>51291</v>
      </c>
      <c r="E1774" s="1">
        <v>1</v>
      </c>
      <c r="F1774" s="1">
        <v>100</v>
      </c>
      <c r="G1774" s="2"/>
    </row>
    <row r="1775" spans="1:7">
      <c r="A1775" s="1">
        <v>47491</v>
      </c>
      <c r="B1775" s="2">
        <v>39198</v>
      </c>
      <c r="C1775" s="3">
        <v>2956</v>
      </c>
      <c r="D1775" s="1">
        <v>51291</v>
      </c>
      <c r="E1775" s="1">
        <v>1</v>
      </c>
      <c r="F1775" s="1">
        <v>100</v>
      </c>
      <c r="G1775" s="2"/>
    </row>
    <row r="1776" spans="1:7">
      <c r="A1776" s="1">
        <v>47514</v>
      </c>
      <c r="B1776" s="2">
        <v>39198</v>
      </c>
      <c r="C1776" s="3">
        <v>4011</v>
      </c>
      <c r="D1776" s="1">
        <v>59976</v>
      </c>
      <c r="E1776" s="1">
        <v>1</v>
      </c>
      <c r="F1776" s="1">
        <v>70</v>
      </c>
      <c r="G1776" s="2"/>
    </row>
    <row r="1777" spans="1:7">
      <c r="A1777" s="1">
        <v>47556</v>
      </c>
      <c r="B1777" s="2">
        <v>39199</v>
      </c>
      <c r="C1777" s="3">
        <v>1335</v>
      </c>
      <c r="D1777" s="1">
        <v>69131</v>
      </c>
      <c r="E1777" s="1">
        <v>1</v>
      </c>
      <c r="F1777" s="1">
        <v>12900</v>
      </c>
      <c r="G1777" s="2"/>
    </row>
    <row r="1778" spans="1:7">
      <c r="A1778" s="1">
        <v>47624</v>
      </c>
      <c r="B1778" s="2">
        <v>39199</v>
      </c>
      <c r="C1778" s="3">
        <v>6000</v>
      </c>
      <c r="D1778" s="1">
        <v>17610</v>
      </c>
      <c r="E1778" s="1">
        <v>1</v>
      </c>
      <c r="F1778" s="1">
        <v>615</v>
      </c>
      <c r="G1778" s="2"/>
    </row>
    <row r="1779" spans="1:7">
      <c r="A1779" s="1">
        <v>47662</v>
      </c>
      <c r="B1779" s="2">
        <v>39200</v>
      </c>
      <c r="C1779" s="3">
        <v>1446</v>
      </c>
      <c r="D1779" s="1">
        <v>69583</v>
      </c>
      <c r="E1779" s="1">
        <v>5</v>
      </c>
      <c r="F1779" s="1">
        <v>0</v>
      </c>
      <c r="G1779" s="2"/>
    </row>
    <row r="1780" spans="1:7">
      <c r="A1780" s="1">
        <v>47662</v>
      </c>
      <c r="B1780" s="2">
        <v>39200</v>
      </c>
      <c r="C1780" s="3">
        <v>1446</v>
      </c>
      <c r="D1780" s="1">
        <v>2760</v>
      </c>
      <c r="E1780" s="1">
        <v>1</v>
      </c>
      <c r="F1780" s="1">
        <v>60</v>
      </c>
      <c r="G1780" s="2"/>
    </row>
    <row r="1781" spans="1:7">
      <c r="A1781" s="1">
        <v>47662</v>
      </c>
      <c r="B1781" s="2">
        <v>39200</v>
      </c>
      <c r="C1781" s="3">
        <v>1446</v>
      </c>
      <c r="D1781" s="1">
        <v>71559</v>
      </c>
      <c r="E1781" s="1">
        <v>1</v>
      </c>
      <c r="F1781" s="1">
        <v>1960</v>
      </c>
      <c r="G1781" s="2"/>
    </row>
    <row r="1782" spans="1:7">
      <c r="A1782" s="1">
        <v>47662</v>
      </c>
      <c r="B1782" s="2">
        <v>39200</v>
      </c>
      <c r="C1782" s="3">
        <v>1446</v>
      </c>
      <c r="D1782" s="1">
        <v>2811</v>
      </c>
      <c r="E1782" s="1">
        <v>1</v>
      </c>
      <c r="F1782" s="1">
        <v>113</v>
      </c>
      <c r="G1782" s="2"/>
    </row>
    <row r="1783" spans="1:7">
      <c r="A1783" s="1">
        <v>47675</v>
      </c>
      <c r="B1783" s="2">
        <v>39200</v>
      </c>
      <c r="C1783" s="3">
        <v>1686</v>
      </c>
      <c r="D1783" s="1">
        <v>74447</v>
      </c>
      <c r="E1783" s="1">
        <v>1</v>
      </c>
      <c r="F1783" s="1">
        <v>149</v>
      </c>
      <c r="G1783" s="2"/>
    </row>
    <row r="1784" spans="1:7">
      <c r="A1784" s="1">
        <v>47780</v>
      </c>
      <c r="B1784" s="2">
        <v>39200</v>
      </c>
      <c r="C1784" s="3">
        <v>6736</v>
      </c>
      <c r="D1784" s="1">
        <v>48863</v>
      </c>
      <c r="E1784" s="1">
        <v>1</v>
      </c>
      <c r="F1784" s="1">
        <v>0</v>
      </c>
      <c r="G1784" s="2"/>
    </row>
    <row r="1785" spans="1:7">
      <c r="A1785" s="1">
        <v>47780</v>
      </c>
      <c r="B1785" s="2">
        <v>39200</v>
      </c>
      <c r="C1785" s="3">
        <v>6736</v>
      </c>
      <c r="D1785" s="1">
        <v>58160</v>
      </c>
      <c r="E1785" s="1">
        <v>1</v>
      </c>
      <c r="F1785" s="1">
        <v>400</v>
      </c>
      <c r="G1785" s="2"/>
    </row>
    <row r="1786" spans="1:7">
      <c r="A1786" s="1">
        <v>47780</v>
      </c>
      <c r="B1786" s="2">
        <v>39200</v>
      </c>
      <c r="C1786" s="3">
        <v>6736</v>
      </c>
      <c r="D1786" s="1">
        <v>26466</v>
      </c>
      <c r="E1786" s="1">
        <v>1</v>
      </c>
      <c r="F1786" s="1">
        <v>500</v>
      </c>
      <c r="G1786" s="2"/>
    </row>
    <row r="1787" spans="1:7">
      <c r="A1787" s="1">
        <v>47780</v>
      </c>
      <c r="B1787" s="2">
        <v>39200</v>
      </c>
      <c r="C1787" s="3">
        <v>6736</v>
      </c>
      <c r="D1787" s="1">
        <v>63042</v>
      </c>
      <c r="E1787" s="1">
        <v>1</v>
      </c>
      <c r="F1787" s="1">
        <v>0</v>
      </c>
      <c r="G1787" s="2"/>
    </row>
    <row r="1788" spans="1:7">
      <c r="A1788" s="1">
        <v>47813</v>
      </c>
      <c r="B1788" s="2">
        <v>39201</v>
      </c>
      <c r="C1788" s="3">
        <v>1686</v>
      </c>
      <c r="D1788" s="1">
        <v>69583</v>
      </c>
      <c r="E1788" s="1">
        <v>14</v>
      </c>
      <c r="F1788" s="1">
        <v>0</v>
      </c>
      <c r="G1788" s="2"/>
    </row>
    <row r="1789" spans="1:7">
      <c r="A1789" s="1">
        <v>47813</v>
      </c>
      <c r="B1789" s="2">
        <v>39201</v>
      </c>
      <c r="C1789" s="3">
        <v>1686</v>
      </c>
      <c r="D1789" s="1">
        <v>70413</v>
      </c>
      <c r="E1789" s="1">
        <v>1</v>
      </c>
      <c r="F1789" s="1">
        <v>0</v>
      </c>
      <c r="G1789" s="2"/>
    </row>
    <row r="1790" spans="1:7">
      <c r="A1790" s="1">
        <v>47813</v>
      </c>
      <c r="B1790" s="2">
        <v>39201</v>
      </c>
      <c r="C1790" s="3">
        <v>1686</v>
      </c>
      <c r="D1790" s="1">
        <v>70413</v>
      </c>
      <c r="E1790" s="1">
        <v>1</v>
      </c>
      <c r="F1790" s="1">
        <v>0</v>
      </c>
      <c r="G1790" s="2"/>
    </row>
    <row r="1791" spans="1:7">
      <c r="A1791" s="1">
        <v>47887</v>
      </c>
      <c r="B1791" s="2">
        <v>39201</v>
      </c>
      <c r="C1791" s="3">
        <v>4866</v>
      </c>
      <c r="D1791" s="1">
        <v>79637</v>
      </c>
      <c r="E1791" s="1">
        <v>1</v>
      </c>
      <c r="F1791" s="1">
        <v>1190</v>
      </c>
      <c r="G1791" s="2"/>
    </row>
    <row r="1792" spans="1:7">
      <c r="A1792" s="1">
        <v>47925</v>
      </c>
      <c r="B1792" s="2">
        <v>39201</v>
      </c>
      <c r="C1792" s="3">
        <v>6736</v>
      </c>
      <c r="D1792" s="1">
        <v>26466</v>
      </c>
      <c r="E1792" s="1">
        <v>1</v>
      </c>
      <c r="F1792" s="1">
        <v>500</v>
      </c>
      <c r="G1792" s="2"/>
    </row>
    <row r="1793" spans="1:7">
      <c r="A1793" s="1">
        <v>47953</v>
      </c>
      <c r="B1793" s="2">
        <v>39202</v>
      </c>
      <c r="C1793" s="3">
        <v>1121</v>
      </c>
      <c r="D1793" s="1">
        <v>16778</v>
      </c>
      <c r="E1793" s="1">
        <v>1</v>
      </c>
      <c r="F1793" s="1">
        <v>59</v>
      </c>
      <c r="G1793" s="2"/>
    </row>
    <row r="1794" spans="1:7">
      <c r="A1794" s="1">
        <v>47953</v>
      </c>
      <c r="B1794" s="2">
        <v>39202</v>
      </c>
      <c r="C1794" s="3">
        <v>1121</v>
      </c>
      <c r="D1794" s="1">
        <v>16780</v>
      </c>
      <c r="E1794" s="1">
        <v>1</v>
      </c>
      <c r="F1794" s="1">
        <v>89</v>
      </c>
      <c r="G1794" s="2"/>
    </row>
    <row r="1795" spans="1:7">
      <c r="A1795" s="1">
        <v>47953</v>
      </c>
      <c r="B1795" s="2">
        <v>39202</v>
      </c>
      <c r="C1795" s="3">
        <v>1121</v>
      </c>
      <c r="D1795" s="1">
        <v>71635</v>
      </c>
      <c r="E1795" s="1">
        <v>1</v>
      </c>
      <c r="F1795" s="1">
        <v>690</v>
      </c>
      <c r="G1795" s="2"/>
    </row>
    <row r="1796" spans="1:7">
      <c r="A1796" s="1">
        <v>47975</v>
      </c>
      <c r="B1796" s="2">
        <v>39202</v>
      </c>
      <c r="C1796" s="3">
        <v>1686</v>
      </c>
      <c r="D1796" s="1">
        <v>51397</v>
      </c>
      <c r="E1796" s="1">
        <v>2</v>
      </c>
      <c r="F1796" s="1">
        <v>1200</v>
      </c>
      <c r="G1796" s="2"/>
    </row>
    <row r="1797" spans="1:7">
      <c r="A1797" s="1">
        <v>47981</v>
      </c>
      <c r="B1797" s="2">
        <v>39202</v>
      </c>
      <c r="C1797" s="3">
        <v>1930</v>
      </c>
      <c r="D1797" s="1">
        <v>72270</v>
      </c>
      <c r="E1797" s="1">
        <v>1</v>
      </c>
      <c r="F1797" s="1">
        <v>39</v>
      </c>
      <c r="G1797" s="2"/>
    </row>
    <row r="1798" spans="1:7">
      <c r="A1798" s="1">
        <v>47995</v>
      </c>
      <c r="B1798" s="2">
        <v>39202</v>
      </c>
      <c r="C1798" s="3">
        <v>2995</v>
      </c>
      <c r="D1798" s="1">
        <v>74106</v>
      </c>
      <c r="E1798" s="1">
        <v>1</v>
      </c>
      <c r="F1798" s="1">
        <v>69</v>
      </c>
      <c r="G1798" s="2"/>
    </row>
    <row r="1799" spans="1:7">
      <c r="A1799" s="1">
        <v>47995</v>
      </c>
      <c r="B1799" s="2">
        <v>39202</v>
      </c>
      <c r="C1799" s="3">
        <v>2995</v>
      </c>
      <c r="D1799" s="1">
        <v>74106</v>
      </c>
      <c r="E1799" s="1">
        <v>1</v>
      </c>
      <c r="F1799" s="1">
        <v>69</v>
      </c>
      <c r="G1799" s="2"/>
    </row>
    <row r="1800" spans="1:7">
      <c r="A1800" s="1">
        <v>48065</v>
      </c>
      <c r="B1800" s="2">
        <v>39203</v>
      </c>
      <c r="C1800" s="3">
        <v>1006</v>
      </c>
      <c r="D1800" s="1">
        <v>39948</v>
      </c>
      <c r="E1800" s="1">
        <v>1</v>
      </c>
      <c r="F1800" s="1">
        <v>395</v>
      </c>
      <c r="G1800" s="2"/>
    </row>
    <row r="1801" spans="1:7">
      <c r="A1801" s="1">
        <v>48115</v>
      </c>
      <c r="B1801" s="2">
        <v>39203</v>
      </c>
      <c r="C1801" s="3">
        <v>2942</v>
      </c>
      <c r="D1801" s="1">
        <v>71559</v>
      </c>
      <c r="E1801" s="1">
        <v>1</v>
      </c>
      <c r="F1801" s="1">
        <v>1960</v>
      </c>
      <c r="G1801" s="2"/>
    </row>
    <row r="1802" spans="1:7">
      <c r="A1802" s="1">
        <v>48118</v>
      </c>
      <c r="B1802" s="2">
        <v>39203</v>
      </c>
      <c r="C1802" s="3">
        <v>3127</v>
      </c>
      <c r="D1802" s="1">
        <v>40233</v>
      </c>
      <c r="E1802" s="1">
        <v>1</v>
      </c>
      <c r="F1802" s="1">
        <v>634</v>
      </c>
      <c r="G1802" s="2"/>
    </row>
    <row r="1803" spans="1:7">
      <c r="A1803" s="1">
        <v>48118</v>
      </c>
      <c r="B1803" s="2">
        <v>39203</v>
      </c>
      <c r="C1803" s="3">
        <v>3127</v>
      </c>
      <c r="D1803" s="1">
        <v>74855</v>
      </c>
      <c r="E1803" s="1">
        <v>1</v>
      </c>
      <c r="F1803" s="1">
        <v>1056</v>
      </c>
      <c r="G1803" s="2"/>
    </row>
    <row r="1804" spans="1:7">
      <c r="A1804" s="1">
        <v>48145</v>
      </c>
      <c r="B1804" s="2">
        <v>39203</v>
      </c>
      <c r="C1804" s="3">
        <v>4687</v>
      </c>
      <c r="D1804" s="1">
        <v>49748</v>
      </c>
      <c r="E1804" s="1">
        <v>1</v>
      </c>
      <c r="F1804" s="1">
        <v>3</v>
      </c>
      <c r="G1804" s="2"/>
    </row>
    <row r="1805" spans="1:7">
      <c r="A1805" s="1">
        <v>48145</v>
      </c>
      <c r="B1805" s="2">
        <v>39203</v>
      </c>
      <c r="C1805" s="3">
        <v>4687</v>
      </c>
      <c r="D1805" s="1">
        <v>77223</v>
      </c>
      <c r="E1805" s="1">
        <v>1</v>
      </c>
      <c r="F1805" s="1">
        <v>629</v>
      </c>
      <c r="G1805" s="2"/>
    </row>
    <row r="1806" spans="1:7">
      <c r="A1806" s="1">
        <v>48145</v>
      </c>
      <c r="B1806" s="2">
        <v>39203</v>
      </c>
      <c r="C1806" s="3">
        <v>4687</v>
      </c>
      <c r="D1806" s="1">
        <v>77223</v>
      </c>
      <c r="E1806" s="1">
        <v>1</v>
      </c>
      <c r="F1806" s="1">
        <v>629</v>
      </c>
      <c r="G1806" s="2"/>
    </row>
    <row r="1807" spans="1:7">
      <c r="A1807" s="1">
        <v>48145</v>
      </c>
      <c r="B1807" s="2">
        <v>39203</v>
      </c>
      <c r="C1807" s="3">
        <v>4687</v>
      </c>
      <c r="D1807" s="1">
        <v>77414</v>
      </c>
      <c r="E1807" s="1">
        <v>2</v>
      </c>
      <c r="F1807" s="1">
        <v>2092</v>
      </c>
      <c r="G1807" s="2"/>
    </row>
    <row r="1808" spans="1:7">
      <c r="A1808" s="1">
        <v>48145</v>
      </c>
      <c r="B1808" s="2">
        <v>39203</v>
      </c>
      <c r="C1808" s="3">
        <v>4687</v>
      </c>
      <c r="D1808" s="1">
        <v>40236</v>
      </c>
      <c r="E1808" s="1">
        <v>1</v>
      </c>
      <c r="F1808" s="1">
        <v>581</v>
      </c>
      <c r="G1808" s="2"/>
    </row>
    <row r="1809" spans="1:7">
      <c r="A1809" s="1">
        <v>48145</v>
      </c>
      <c r="B1809" s="2">
        <v>39203</v>
      </c>
      <c r="C1809" s="3">
        <v>4687</v>
      </c>
      <c r="D1809" s="1">
        <v>17475</v>
      </c>
      <c r="E1809" s="1">
        <v>5</v>
      </c>
      <c r="F1809" s="1">
        <v>5280</v>
      </c>
      <c r="G1809" s="2"/>
    </row>
    <row r="1810" spans="1:7">
      <c r="A1810" s="1">
        <v>48145</v>
      </c>
      <c r="B1810" s="2">
        <v>39203</v>
      </c>
      <c r="C1810" s="3">
        <v>4687</v>
      </c>
      <c r="D1810" s="1">
        <v>16960</v>
      </c>
      <c r="E1810" s="1">
        <v>5</v>
      </c>
      <c r="F1810" s="1">
        <v>4755</v>
      </c>
      <c r="G1810" s="2"/>
    </row>
    <row r="1811" spans="1:7">
      <c r="A1811" s="1">
        <v>48145</v>
      </c>
      <c r="B1811" s="2">
        <v>39203</v>
      </c>
      <c r="C1811" s="3">
        <v>4687</v>
      </c>
      <c r="D1811" s="1">
        <v>39949</v>
      </c>
      <c r="E1811" s="1">
        <v>5</v>
      </c>
      <c r="F1811" s="1">
        <v>3150</v>
      </c>
      <c r="G1811" s="2"/>
    </row>
    <row r="1812" spans="1:7">
      <c r="A1812" s="1">
        <v>48145</v>
      </c>
      <c r="B1812" s="2">
        <v>39203</v>
      </c>
      <c r="C1812" s="3">
        <v>4687</v>
      </c>
      <c r="D1812" s="1">
        <v>39948</v>
      </c>
      <c r="E1812" s="1">
        <v>5</v>
      </c>
      <c r="F1812" s="1">
        <v>1975</v>
      </c>
      <c r="G1812" s="2"/>
    </row>
    <row r="1813" spans="1:7">
      <c r="A1813" s="1">
        <v>48236</v>
      </c>
      <c r="B1813" s="2">
        <v>39204</v>
      </c>
      <c r="C1813" s="3">
        <v>2800</v>
      </c>
      <c r="D1813" s="1">
        <v>16959</v>
      </c>
      <c r="E1813" s="1">
        <v>1</v>
      </c>
      <c r="F1813" s="1">
        <v>1033</v>
      </c>
      <c r="G1813" s="2"/>
    </row>
    <row r="1814" spans="1:7">
      <c r="A1814" s="1">
        <v>48283</v>
      </c>
      <c r="B1814" s="2">
        <v>39204</v>
      </c>
      <c r="C1814" s="3">
        <v>5705</v>
      </c>
      <c r="D1814" s="1">
        <v>26465</v>
      </c>
      <c r="E1814" s="1">
        <v>1</v>
      </c>
      <c r="F1814" s="1">
        <v>2500</v>
      </c>
      <c r="G1814" s="2"/>
    </row>
    <row r="1815" spans="1:7">
      <c r="A1815" s="1">
        <v>48283</v>
      </c>
      <c r="B1815" s="2">
        <v>39204</v>
      </c>
      <c r="C1815" s="3">
        <v>5705</v>
      </c>
      <c r="D1815" s="1">
        <v>70413</v>
      </c>
      <c r="E1815" s="1">
        <v>1</v>
      </c>
      <c r="F1815" s="1">
        <v>0</v>
      </c>
      <c r="G1815" s="2"/>
    </row>
    <row r="1816" spans="1:7">
      <c r="A1816" s="1">
        <v>48284</v>
      </c>
      <c r="B1816" s="2">
        <v>39204</v>
      </c>
      <c r="C1816" s="3">
        <v>5764</v>
      </c>
      <c r="D1816" s="1">
        <v>73750</v>
      </c>
      <c r="E1816" s="1">
        <v>1</v>
      </c>
      <c r="F1816" s="1">
        <v>2490</v>
      </c>
      <c r="G1816" s="2"/>
    </row>
    <row r="1817" spans="1:7">
      <c r="A1817" s="1">
        <v>48292</v>
      </c>
      <c r="B1817" s="2">
        <v>39204</v>
      </c>
      <c r="C1817" s="3">
        <v>6619</v>
      </c>
      <c r="D1817" s="1">
        <v>26465</v>
      </c>
      <c r="E1817" s="1">
        <v>1</v>
      </c>
      <c r="F1817" s="1">
        <v>500</v>
      </c>
      <c r="G1817" s="2"/>
    </row>
    <row r="1818" spans="1:7">
      <c r="A1818" s="1">
        <v>48292</v>
      </c>
      <c r="B1818" s="2">
        <v>39204</v>
      </c>
      <c r="C1818" s="3">
        <v>6619</v>
      </c>
      <c r="D1818" s="1">
        <v>26465</v>
      </c>
      <c r="E1818" s="1">
        <v>1</v>
      </c>
      <c r="F1818" s="1">
        <v>2500</v>
      </c>
      <c r="G1818" s="2"/>
    </row>
    <row r="1819" spans="1:7">
      <c r="A1819" s="1">
        <v>48292</v>
      </c>
      <c r="B1819" s="2">
        <v>39204</v>
      </c>
      <c r="C1819" s="3">
        <v>6619</v>
      </c>
      <c r="D1819" s="1">
        <v>70413</v>
      </c>
      <c r="E1819" s="1">
        <v>1</v>
      </c>
      <c r="F1819" s="1">
        <v>0</v>
      </c>
      <c r="G1819" s="2"/>
    </row>
    <row r="1820" spans="1:7">
      <c r="A1820" s="1">
        <v>48356</v>
      </c>
      <c r="B1820" s="2">
        <v>39205</v>
      </c>
      <c r="C1820" s="3">
        <v>4608</v>
      </c>
      <c r="D1820" s="1">
        <v>69583</v>
      </c>
      <c r="E1820" s="1">
        <v>8</v>
      </c>
      <c r="F1820" s="1">
        <v>0</v>
      </c>
      <c r="G1820" s="2"/>
    </row>
    <row r="1821" spans="1:7">
      <c r="A1821" s="1">
        <v>48356</v>
      </c>
      <c r="B1821" s="2">
        <v>39205</v>
      </c>
      <c r="C1821" s="3">
        <v>4608</v>
      </c>
      <c r="D1821" s="1">
        <v>69583</v>
      </c>
      <c r="E1821" s="1">
        <v>4</v>
      </c>
      <c r="F1821" s="1">
        <v>0</v>
      </c>
      <c r="G1821" s="2"/>
    </row>
    <row r="1822" spans="1:7">
      <c r="A1822" s="1">
        <v>48356</v>
      </c>
      <c r="B1822" s="2">
        <v>39205</v>
      </c>
      <c r="C1822" s="3">
        <v>4608</v>
      </c>
      <c r="D1822" s="1">
        <v>79520</v>
      </c>
      <c r="E1822" s="1">
        <v>1</v>
      </c>
      <c r="F1822" s="1">
        <v>1599</v>
      </c>
      <c r="G1822" s="2"/>
    </row>
    <row r="1823" spans="1:7">
      <c r="A1823" s="1">
        <v>48510</v>
      </c>
      <c r="B1823" s="2">
        <v>39207</v>
      </c>
      <c r="C1823" s="3">
        <v>1686</v>
      </c>
      <c r="D1823" s="1">
        <v>64896</v>
      </c>
      <c r="E1823" s="1">
        <v>1</v>
      </c>
      <c r="F1823" s="1">
        <v>199</v>
      </c>
      <c r="G1823" s="2"/>
    </row>
    <row r="1824" spans="1:7">
      <c r="A1824" s="1">
        <v>48510</v>
      </c>
      <c r="B1824" s="2">
        <v>39207</v>
      </c>
      <c r="C1824" s="3">
        <v>1686</v>
      </c>
      <c r="D1824" s="1">
        <v>77941</v>
      </c>
      <c r="E1824" s="1">
        <v>1</v>
      </c>
      <c r="F1824" s="1">
        <v>2460</v>
      </c>
      <c r="G1824" s="2"/>
    </row>
    <row r="1825" spans="1:7">
      <c r="A1825" s="1">
        <v>48510</v>
      </c>
      <c r="B1825" s="2">
        <v>39207</v>
      </c>
      <c r="C1825" s="3">
        <v>1686</v>
      </c>
      <c r="D1825" s="1">
        <v>49748</v>
      </c>
      <c r="E1825" s="1">
        <v>1</v>
      </c>
      <c r="F1825" s="1">
        <v>3</v>
      </c>
      <c r="G1825" s="2"/>
    </row>
    <row r="1826" spans="1:7">
      <c r="A1826" s="1">
        <v>48510</v>
      </c>
      <c r="B1826" s="2">
        <v>39207</v>
      </c>
      <c r="C1826" s="3">
        <v>1686</v>
      </c>
      <c r="D1826" s="1">
        <v>63687</v>
      </c>
      <c r="E1826" s="1">
        <v>1</v>
      </c>
      <c r="F1826" s="1">
        <v>109</v>
      </c>
      <c r="G1826" s="2"/>
    </row>
    <row r="1827" spans="1:7">
      <c r="A1827" s="1">
        <v>48510</v>
      </c>
      <c r="B1827" s="2">
        <v>39207</v>
      </c>
      <c r="C1827" s="3">
        <v>1686</v>
      </c>
      <c r="D1827" s="1">
        <v>71312</v>
      </c>
      <c r="E1827" s="1">
        <v>1</v>
      </c>
      <c r="F1827" s="1">
        <v>59</v>
      </c>
      <c r="G1827" s="2"/>
    </row>
    <row r="1828" spans="1:7">
      <c r="A1828" s="1">
        <v>48510</v>
      </c>
      <c r="B1828" s="2">
        <v>39207</v>
      </c>
      <c r="C1828" s="3">
        <v>1686</v>
      </c>
      <c r="D1828" s="1">
        <v>78778</v>
      </c>
      <c r="E1828" s="1">
        <v>1</v>
      </c>
      <c r="F1828" s="1">
        <v>69</v>
      </c>
      <c r="G1828" s="2"/>
    </row>
    <row r="1829" spans="1:7">
      <c r="A1829" s="1">
        <v>48630</v>
      </c>
      <c r="B1829" s="2">
        <v>39208</v>
      </c>
      <c r="C1829" s="3">
        <v>1686</v>
      </c>
      <c r="D1829" s="1">
        <v>72109</v>
      </c>
      <c r="E1829" s="1">
        <v>1</v>
      </c>
      <c r="F1829" s="1">
        <v>2490</v>
      </c>
      <c r="G1829" s="2"/>
    </row>
    <row r="1830" spans="1:7">
      <c r="A1830" s="1">
        <v>48630</v>
      </c>
      <c r="B1830" s="2">
        <v>39208</v>
      </c>
      <c r="C1830" s="3">
        <v>1686</v>
      </c>
      <c r="D1830" s="1">
        <v>56268</v>
      </c>
      <c r="E1830" s="1">
        <v>1</v>
      </c>
      <c r="F1830" s="1">
        <v>229</v>
      </c>
      <c r="G1830" s="2"/>
    </row>
    <row r="1831" spans="1:7">
      <c r="A1831" s="1">
        <v>48630</v>
      </c>
      <c r="B1831" s="2">
        <v>39208</v>
      </c>
      <c r="C1831" s="3">
        <v>1686</v>
      </c>
      <c r="D1831" s="1">
        <v>66920</v>
      </c>
      <c r="E1831" s="1">
        <v>1</v>
      </c>
      <c r="F1831" s="1">
        <v>299</v>
      </c>
      <c r="G1831" s="2"/>
    </row>
    <row r="1832" spans="1:7">
      <c r="A1832" s="1">
        <v>48630</v>
      </c>
      <c r="B1832" s="2">
        <v>39208</v>
      </c>
      <c r="C1832" s="3">
        <v>1686</v>
      </c>
      <c r="D1832" s="1">
        <v>73855</v>
      </c>
      <c r="E1832" s="1">
        <v>1</v>
      </c>
      <c r="F1832" s="1">
        <v>1299</v>
      </c>
      <c r="G1832" s="2"/>
    </row>
    <row r="1833" spans="1:7">
      <c r="A1833" s="1">
        <v>48672</v>
      </c>
      <c r="B1833" s="2">
        <v>39208</v>
      </c>
      <c r="C1833" s="3">
        <v>338</v>
      </c>
      <c r="D1833" s="1">
        <v>78005</v>
      </c>
      <c r="E1833" s="1">
        <v>1</v>
      </c>
      <c r="F1833" s="1">
        <v>999</v>
      </c>
      <c r="G1833" s="2"/>
    </row>
    <row r="1834" spans="1:7">
      <c r="A1834" s="1">
        <v>48672</v>
      </c>
      <c r="B1834" s="2">
        <v>39208</v>
      </c>
      <c r="C1834" s="3">
        <v>338</v>
      </c>
      <c r="D1834" s="1">
        <v>78005</v>
      </c>
      <c r="E1834" s="1">
        <v>1</v>
      </c>
      <c r="F1834" s="1">
        <v>999</v>
      </c>
      <c r="G1834" s="2"/>
    </row>
    <row r="1835" spans="1:7">
      <c r="A1835" s="1">
        <v>48685</v>
      </c>
      <c r="B1835" s="2">
        <v>39208</v>
      </c>
      <c r="C1835" s="3">
        <v>4011</v>
      </c>
      <c r="D1835" s="1">
        <v>79633</v>
      </c>
      <c r="E1835" s="1">
        <v>1</v>
      </c>
      <c r="F1835" s="1">
        <v>599</v>
      </c>
      <c r="G1835" s="2"/>
    </row>
    <row r="1836" spans="1:7">
      <c r="A1836" s="1">
        <v>48738</v>
      </c>
      <c r="B1836" s="2">
        <v>39208</v>
      </c>
      <c r="C1836" s="3">
        <v>6716</v>
      </c>
      <c r="D1836" s="1">
        <v>79706</v>
      </c>
      <c r="E1836" s="1">
        <v>1</v>
      </c>
      <c r="F1836" s="1">
        <v>45</v>
      </c>
      <c r="G1836" s="2"/>
    </row>
    <row r="1837" spans="1:7">
      <c r="A1837" s="1">
        <v>48738</v>
      </c>
      <c r="B1837" s="2">
        <v>39208</v>
      </c>
      <c r="C1837" s="3">
        <v>6716</v>
      </c>
      <c r="D1837" s="1">
        <v>60721</v>
      </c>
      <c r="E1837" s="1">
        <v>1</v>
      </c>
      <c r="F1837" s="1">
        <v>75</v>
      </c>
      <c r="G1837" s="2"/>
    </row>
    <row r="1838" spans="1:7">
      <c r="A1838" s="1">
        <v>48807</v>
      </c>
      <c r="B1838" s="2">
        <v>39209</v>
      </c>
      <c r="C1838" s="3">
        <v>3785</v>
      </c>
      <c r="D1838" s="1">
        <v>40069</v>
      </c>
      <c r="E1838" s="1">
        <v>1</v>
      </c>
      <c r="F1838" s="1">
        <v>169</v>
      </c>
      <c r="G1838" s="2"/>
    </row>
    <row r="1839" spans="1:7">
      <c r="A1839" s="1">
        <v>48822</v>
      </c>
      <c r="B1839" s="2">
        <v>39209</v>
      </c>
      <c r="C1839" s="3">
        <v>542</v>
      </c>
      <c r="D1839" s="1">
        <v>65675</v>
      </c>
      <c r="E1839" s="1">
        <v>1</v>
      </c>
      <c r="F1839" s="1">
        <v>553</v>
      </c>
      <c r="G1839" s="2"/>
    </row>
    <row r="1840" spans="1:7">
      <c r="A1840" s="1">
        <v>48834</v>
      </c>
      <c r="B1840" s="2">
        <v>39209</v>
      </c>
      <c r="C1840" s="3">
        <v>637</v>
      </c>
      <c r="D1840" s="1">
        <v>51398</v>
      </c>
      <c r="E1840" s="1">
        <v>1</v>
      </c>
      <c r="F1840" s="1">
        <v>715</v>
      </c>
      <c r="G1840" s="2"/>
    </row>
    <row r="1841" spans="1:7">
      <c r="A1841" s="1">
        <v>48834</v>
      </c>
      <c r="B1841" s="2">
        <v>39209</v>
      </c>
      <c r="C1841" s="3">
        <v>637</v>
      </c>
      <c r="D1841" s="1">
        <v>51399</v>
      </c>
      <c r="E1841" s="1">
        <v>1</v>
      </c>
      <c r="F1841" s="1">
        <v>765</v>
      </c>
      <c r="G1841" s="2"/>
    </row>
    <row r="1842" spans="1:7">
      <c r="A1842" s="1">
        <v>48931</v>
      </c>
      <c r="B1842" s="2">
        <v>39210</v>
      </c>
      <c r="C1842" s="3">
        <v>5764</v>
      </c>
      <c r="D1842" s="1">
        <v>79888</v>
      </c>
      <c r="E1842" s="1">
        <v>1</v>
      </c>
      <c r="F1842" s="1">
        <v>299</v>
      </c>
      <c r="G1842" s="2"/>
    </row>
    <row r="1843" spans="1:7">
      <c r="A1843" s="1">
        <v>48992</v>
      </c>
      <c r="B1843" s="2">
        <v>39211</v>
      </c>
      <c r="C1843" s="3">
        <v>3212</v>
      </c>
      <c r="D1843" s="1">
        <v>75582</v>
      </c>
      <c r="E1843" s="1">
        <v>1</v>
      </c>
      <c r="F1843" s="1">
        <v>299</v>
      </c>
      <c r="G1843" s="2"/>
    </row>
    <row r="1844" spans="1:7">
      <c r="A1844" s="1">
        <v>49051</v>
      </c>
      <c r="B1844" s="2">
        <v>39212</v>
      </c>
      <c r="C1844" s="3">
        <v>1121</v>
      </c>
      <c r="D1844" s="1">
        <v>73157</v>
      </c>
      <c r="E1844" s="1">
        <v>1</v>
      </c>
      <c r="F1844" s="1">
        <v>690</v>
      </c>
      <c r="G1844" s="2"/>
    </row>
    <row r="1845" spans="1:7">
      <c r="A1845" s="1">
        <v>49092</v>
      </c>
      <c r="B1845" s="2">
        <v>39212</v>
      </c>
      <c r="C1845" s="3">
        <v>2787</v>
      </c>
      <c r="D1845" s="1">
        <v>77223</v>
      </c>
      <c r="E1845" s="1">
        <v>1</v>
      </c>
      <c r="F1845" s="1">
        <v>629</v>
      </c>
      <c r="G1845" s="2"/>
    </row>
    <row r="1846" spans="1:7">
      <c r="A1846" s="1">
        <v>49092</v>
      </c>
      <c r="B1846" s="2">
        <v>39212</v>
      </c>
      <c r="C1846" s="3">
        <v>2787</v>
      </c>
      <c r="D1846" s="1">
        <v>67366</v>
      </c>
      <c r="E1846" s="1">
        <v>1</v>
      </c>
      <c r="F1846" s="1">
        <v>330</v>
      </c>
      <c r="G1846" s="2"/>
    </row>
    <row r="1847" spans="1:7">
      <c r="A1847" s="1">
        <v>49092</v>
      </c>
      <c r="B1847" s="2">
        <v>39212</v>
      </c>
      <c r="C1847" s="3">
        <v>2787</v>
      </c>
      <c r="D1847" s="1">
        <v>67365</v>
      </c>
      <c r="E1847" s="1">
        <v>1</v>
      </c>
      <c r="F1847" s="1">
        <v>330</v>
      </c>
      <c r="G1847" s="2"/>
    </row>
    <row r="1848" spans="1:7">
      <c r="A1848" s="1">
        <v>49092</v>
      </c>
      <c r="B1848" s="2">
        <v>39212</v>
      </c>
      <c r="C1848" s="3">
        <v>2787</v>
      </c>
      <c r="D1848" s="1">
        <v>67364</v>
      </c>
      <c r="E1848" s="1">
        <v>1</v>
      </c>
      <c r="F1848" s="1">
        <v>330</v>
      </c>
      <c r="G1848" s="2"/>
    </row>
    <row r="1849" spans="1:7">
      <c r="A1849" s="1">
        <v>49092</v>
      </c>
      <c r="B1849" s="2">
        <v>39212</v>
      </c>
      <c r="C1849" s="3">
        <v>2787</v>
      </c>
      <c r="D1849" s="1">
        <v>67368</v>
      </c>
      <c r="E1849" s="1">
        <v>1</v>
      </c>
      <c r="F1849" s="1">
        <v>330</v>
      </c>
      <c r="G1849" s="2"/>
    </row>
    <row r="1850" spans="1:7">
      <c r="A1850" s="1">
        <v>49125</v>
      </c>
      <c r="B1850" s="2">
        <v>39212</v>
      </c>
      <c r="C1850" s="3">
        <v>4876</v>
      </c>
      <c r="D1850" s="1">
        <v>77278</v>
      </c>
      <c r="E1850" s="1">
        <v>1</v>
      </c>
      <c r="F1850" s="1">
        <v>249</v>
      </c>
      <c r="G1850" s="2"/>
    </row>
    <row r="1851" spans="1:7">
      <c r="A1851" s="1">
        <v>49130</v>
      </c>
      <c r="B1851" s="2">
        <v>39212</v>
      </c>
      <c r="C1851" s="3">
        <v>5649</v>
      </c>
      <c r="D1851" s="1">
        <v>77359</v>
      </c>
      <c r="E1851" s="1">
        <v>1</v>
      </c>
      <c r="F1851" s="1">
        <v>6999</v>
      </c>
      <c r="G1851" s="2"/>
    </row>
    <row r="1852" spans="1:7">
      <c r="A1852" s="1">
        <v>49163</v>
      </c>
      <c r="B1852" s="2">
        <v>39213</v>
      </c>
      <c r="C1852" s="3">
        <v>1121</v>
      </c>
      <c r="D1852" s="1">
        <v>73156</v>
      </c>
      <c r="E1852" s="1">
        <v>1</v>
      </c>
      <c r="F1852" s="1">
        <v>690</v>
      </c>
      <c r="G1852" s="2"/>
    </row>
    <row r="1853" spans="1:7">
      <c r="A1853" s="1">
        <v>49182</v>
      </c>
      <c r="B1853" s="2">
        <v>39213</v>
      </c>
      <c r="C1853" s="3">
        <v>1686</v>
      </c>
      <c r="D1853" s="1">
        <v>76172</v>
      </c>
      <c r="E1853" s="1">
        <v>1</v>
      </c>
      <c r="F1853" s="1">
        <v>1688</v>
      </c>
      <c r="G1853" s="2"/>
    </row>
    <row r="1854" spans="1:7">
      <c r="A1854" s="1">
        <v>49182</v>
      </c>
      <c r="B1854" s="2">
        <v>39213</v>
      </c>
      <c r="C1854" s="3">
        <v>1686</v>
      </c>
      <c r="D1854" s="1">
        <v>78672</v>
      </c>
      <c r="E1854" s="1">
        <v>1</v>
      </c>
      <c r="F1854" s="1">
        <v>26800</v>
      </c>
      <c r="G1854" s="2"/>
    </row>
    <row r="1855" spans="1:7">
      <c r="A1855" s="1">
        <v>49182</v>
      </c>
      <c r="B1855" s="2">
        <v>39213</v>
      </c>
      <c r="C1855" s="3">
        <v>1686</v>
      </c>
      <c r="D1855" s="1">
        <v>26466</v>
      </c>
      <c r="E1855" s="1">
        <v>1</v>
      </c>
      <c r="F1855" s="1">
        <v>120</v>
      </c>
      <c r="G1855" s="2"/>
    </row>
    <row r="1856" spans="1:7">
      <c r="A1856" s="1">
        <v>49182</v>
      </c>
      <c r="B1856" s="2">
        <v>39213</v>
      </c>
      <c r="C1856" s="3">
        <v>1686</v>
      </c>
      <c r="D1856" s="1">
        <v>80002</v>
      </c>
      <c r="E1856" s="1">
        <v>1</v>
      </c>
      <c r="F1856" s="1">
        <v>100</v>
      </c>
      <c r="G1856" s="2"/>
    </row>
    <row r="1857" spans="1:7">
      <c r="A1857" s="1">
        <v>49235</v>
      </c>
      <c r="B1857" s="2">
        <v>39213</v>
      </c>
      <c r="C1857" s="3">
        <v>5351</v>
      </c>
      <c r="D1857" s="1">
        <v>26466</v>
      </c>
      <c r="E1857" s="1">
        <v>1</v>
      </c>
      <c r="F1857" s="1">
        <v>300</v>
      </c>
      <c r="G1857" s="2"/>
    </row>
    <row r="1858" spans="1:7">
      <c r="A1858" s="1">
        <v>49291</v>
      </c>
      <c r="B1858" s="2">
        <v>39214</v>
      </c>
      <c r="C1858" s="3">
        <v>1686</v>
      </c>
      <c r="D1858" s="1">
        <v>74443</v>
      </c>
      <c r="E1858" s="1">
        <v>2</v>
      </c>
      <c r="F1858" s="1">
        <v>238</v>
      </c>
      <c r="G1858" s="2"/>
    </row>
    <row r="1859" spans="1:7">
      <c r="A1859" s="1">
        <v>49291</v>
      </c>
      <c r="B1859" s="2">
        <v>39214</v>
      </c>
      <c r="C1859" s="3">
        <v>1686</v>
      </c>
      <c r="D1859" s="1">
        <v>74443</v>
      </c>
      <c r="E1859" s="1">
        <v>1</v>
      </c>
      <c r="F1859" s="1">
        <v>119</v>
      </c>
      <c r="G1859" s="2"/>
    </row>
    <row r="1860" spans="1:7">
      <c r="A1860" s="1">
        <v>49447</v>
      </c>
      <c r="B1860" s="2">
        <v>39215</v>
      </c>
      <c r="C1860" s="3">
        <v>332</v>
      </c>
      <c r="D1860" s="1">
        <v>75350</v>
      </c>
      <c r="E1860" s="1">
        <v>1</v>
      </c>
      <c r="F1860" s="1">
        <v>380</v>
      </c>
      <c r="G1860" s="2"/>
    </row>
    <row r="1861" spans="1:7">
      <c r="A1861" s="1">
        <v>49447</v>
      </c>
      <c r="B1861" s="2">
        <v>39215</v>
      </c>
      <c r="C1861" s="3">
        <v>332</v>
      </c>
      <c r="D1861" s="1">
        <v>77238</v>
      </c>
      <c r="E1861" s="1">
        <v>1</v>
      </c>
      <c r="F1861" s="1">
        <v>129</v>
      </c>
      <c r="G1861" s="2"/>
    </row>
    <row r="1862" spans="1:7">
      <c r="A1862" s="1">
        <v>49506</v>
      </c>
      <c r="B1862" s="2">
        <v>39215</v>
      </c>
      <c r="C1862" s="3">
        <v>5521</v>
      </c>
      <c r="D1862" s="1">
        <v>26465</v>
      </c>
      <c r="E1862" s="1">
        <v>1</v>
      </c>
      <c r="F1862" s="1">
        <v>2300</v>
      </c>
      <c r="G1862" s="2"/>
    </row>
    <row r="1863" spans="1:7">
      <c r="A1863" s="1">
        <v>49506</v>
      </c>
      <c r="B1863" s="2">
        <v>39215</v>
      </c>
      <c r="C1863" s="3">
        <v>5521</v>
      </c>
      <c r="D1863" s="1">
        <v>70413</v>
      </c>
      <c r="E1863" s="1">
        <v>1</v>
      </c>
      <c r="F1863" s="1">
        <v>0</v>
      </c>
      <c r="G1863" s="2"/>
    </row>
    <row r="1864" spans="1:7">
      <c r="A1864" s="1">
        <v>49661</v>
      </c>
      <c r="B1864" s="2">
        <v>39217</v>
      </c>
      <c r="C1864" s="3">
        <v>1117</v>
      </c>
      <c r="D1864" s="1">
        <v>75203</v>
      </c>
      <c r="E1864" s="1">
        <v>2</v>
      </c>
      <c r="F1864" s="1">
        <v>606</v>
      </c>
      <c r="G1864" s="2"/>
    </row>
    <row r="1865" spans="1:7">
      <c r="A1865" s="1">
        <v>49687</v>
      </c>
      <c r="B1865" s="2">
        <v>39217</v>
      </c>
      <c r="C1865" s="3">
        <v>1686</v>
      </c>
      <c r="D1865" s="1">
        <v>70800</v>
      </c>
      <c r="E1865" s="1">
        <v>1</v>
      </c>
      <c r="F1865" s="1">
        <v>168</v>
      </c>
      <c r="G1865" s="2"/>
    </row>
    <row r="1866" spans="1:7">
      <c r="A1866" s="1">
        <v>49811</v>
      </c>
      <c r="B1866" s="2">
        <v>39218</v>
      </c>
      <c r="C1866" s="3">
        <v>2307</v>
      </c>
      <c r="D1866" s="1">
        <v>16783</v>
      </c>
      <c r="E1866" s="1">
        <v>1</v>
      </c>
      <c r="F1866" s="1">
        <v>290</v>
      </c>
      <c r="G1866" s="2"/>
    </row>
    <row r="1867" spans="1:7">
      <c r="A1867" s="1">
        <v>49848</v>
      </c>
      <c r="B1867" s="2">
        <v>39218</v>
      </c>
      <c r="C1867" s="3">
        <v>449</v>
      </c>
      <c r="D1867" s="1">
        <v>26952</v>
      </c>
      <c r="E1867" s="1">
        <v>3</v>
      </c>
      <c r="F1867" s="1">
        <v>270</v>
      </c>
      <c r="G1867" s="2"/>
    </row>
    <row r="1868" spans="1:7">
      <c r="A1868" s="1">
        <v>49848</v>
      </c>
      <c r="B1868" s="2">
        <v>39218</v>
      </c>
      <c r="C1868" s="3">
        <v>449</v>
      </c>
      <c r="D1868" s="1">
        <v>16806</v>
      </c>
      <c r="E1868" s="1">
        <v>2</v>
      </c>
      <c r="F1868" s="1">
        <v>160</v>
      </c>
      <c r="G1868" s="2"/>
    </row>
    <row r="1869" spans="1:7">
      <c r="A1869" s="1">
        <v>49848</v>
      </c>
      <c r="B1869" s="2">
        <v>39218</v>
      </c>
      <c r="C1869" s="3">
        <v>449</v>
      </c>
      <c r="D1869" s="1">
        <v>16779</v>
      </c>
      <c r="E1869" s="1">
        <v>2</v>
      </c>
      <c r="F1869" s="1">
        <v>170</v>
      </c>
      <c r="G1869" s="2"/>
    </row>
    <row r="1870" spans="1:7">
      <c r="A1870" s="1">
        <v>49887</v>
      </c>
      <c r="B1870" s="2">
        <v>39218</v>
      </c>
      <c r="C1870" s="3">
        <v>6813</v>
      </c>
      <c r="D1870" s="1">
        <v>66568</v>
      </c>
      <c r="E1870" s="1">
        <v>1</v>
      </c>
      <c r="F1870" s="1">
        <v>400</v>
      </c>
      <c r="G1870" s="2"/>
    </row>
    <row r="1871" spans="1:7">
      <c r="A1871" s="1">
        <v>49887</v>
      </c>
      <c r="B1871" s="2">
        <v>39218</v>
      </c>
      <c r="C1871" s="3">
        <v>6813</v>
      </c>
      <c r="D1871" s="1">
        <v>63042</v>
      </c>
      <c r="E1871" s="1">
        <v>1</v>
      </c>
      <c r="F1871" s="1">
        <v>0</v>
      </c>
      <c r="G1871" s="2"/>
    </row>
    <row r="1872" spans="1:7">
      <c r="A1872" s="1">
        <v>49923</v>
      </c>
      <c r="B1872" s="2">
        <v>39219</v>
      </c>
      <c r="C1872" s="3">
        <v>198</v>
      </c>
      <c r="D1872" s="1">
        <v>77278</v>
      </c>
      <c r="E1872" s="1">
        <v>1</v>
      </c>
      <c r="F1872" s="1">
        <v>249</v>
      </c>
      <c r="G1872" s="2"/>
    </row>
    <row r="1873" spans="1:7">
      <c r="A1873" s="1">
        <v>49955</v>
      </c>
      <c r="B1873" s="2">
        <v>39219</v>
      </c>
      <c r="C1873" s="3">
        <v>3567</v>
      </c>
      <c r="D1873" s="1">
        <v>74106</v>
      </c>
      <c r="E1873" s="1">
        <v>2</v>
      </c>
      <c r="F1873" s="1">
        <v>198</v>
      </c>
      <c r="G1873" s="2"/>
    </row>
    <row r="1874" spans="1:7">
      <c r="A1874" s="1">
        <v>49955</v>
      </c>
      <c r="B1874" s="2">
        <v>39219</v>
      </c>
      <c r="C1874" s="3">
        <v>3567</v>
      </c>
      <c r="D1874" s="1">
        <v>71588</v>
      </c>
      <c r="E1874" s="1">
        <v>1</v>
      </c>
      <c r="F1874" s="1">
        <v>99</v>
      </c>
      <c r="G1874" s="2"/>
    </row>
    <row r="1875" spans="1:7">
      <c r="A1875" s="1">
        <v>49957</v>
      </c>
      <c r="B1875" s="2">
        <v>39219</v>
      </c>
      <c r="C1875" s="3">
        <v>3785</v>
      </c>
      <c r="D1875" s="1">
        <v>79711</v>
      </c>
      <c r="E1875" s="1">
        <v>1</v>
      </c>
      <c r="F1875" s="1">
        <v>125</v>
      </c>
      <c r="G1875" s="2"/>
    </row>
    <row r="1876" spans="1:7">
      <c r="A1876" s="1">
        <v>50006</v>
      </c>
      <c r="B1876" s="2">
        <v>39220</v>
      </c>
      <c r="C1876" s="3">
        <v>139</v>
      </c>
      <c r="D1876" s="1">
        <v>56152</v>
      </c>
      <c r="E1876" s="1">
        <v>1</v>
      </c>
      <c r="F1876" s="1">
        <v>249</v>
      </c>
      <c r="G1876" s="2"/>
    </row>
    <row r="1877" spans="1:7">
      <c r="A1877" s="1">
        <v>50033</v>
      </c>
      <c r="B1877" s="2">
        <v>39220</v>
      </c>
      <c r="C1877" s="3">
        <v>2704</v>
      </c>
      <c r="D1877" s="1">
        <v>70413</v>
      </c>
      <c r="E1877" s="1">
        <v>1</v>
      </c>
      <c r="F1877" s="1">
        <v>0</v>
      </c>
      <c r="G1877" s="2"/>
    </row>
    <row r="1878" spans="1:7">
      <c r="A1878" s="1">
        <v>50034</v>
      </c>
      <c r="B1878" s="2">
        <v>39220</v>
      </c>
      <c r="C1878" s="3">
        <v>2713</v>
      </c>
      <c r="D1878" s="1">
        <v>66388</v>
      </c>
      <c r="E1878" s="1">
        <v>1</v>
      </c>
      <c r="F1878" s="1">
        <v>1399</v>
      </c>
      <c r="G1878" s="2"/>
    </row>
    <row r="1879" spans="1:7">
      <c r="A1879" s="1">
        <v>50058</v>
      </c>
      <c r="B1879" s="2">
        <v>39220</v>
      </c>
      <c r="C1879" s="3">
        <v>4687</v>
      </c>
      <c r="D1879" s="1">
        <v>69083</v>
      </c>
      <c r="E1879" s="1">
        <v>1</v>
      </c>
      <c r="F1879" s="1">
        <v>5990</v>
      </c>
      <c r="G1879" s="2"/>
    </row>
    <row r="1880" spans="1:7">
      <c r="A1880" s="1">
        <v>50068</v>
      </c>
      <c r="B1880" s="2">
        <v>39220</v>
      </c>
      <c r="C1880" s="3">
        <v>5437</v>
      </c>
      <c r="D1880" s="1">
        <v>54817</v>
      </c>
      <c r="E1880" s="1">
        <v>1</v>
      </c>
      <c r="F1880" s="1">
        <v>99</v>
      </c>
      <c r="G1880" s="2"/>
    </row>
    <row r="1881" spans="1:7">
      <c r="A1881" s="1">
        <v>50068</v>
      </c>
      <c r="B1881" s="2">
        <v>39220</v>
      </c>
      <c r="C1881" s="3">
        <v>5437</v>
      </c>
      <c r="D1881" s="1">
        <v>54816</v>
      </c>
      <c r="E1881" s="1">
        <v>1</v>
      </c>
      <c r="F1881" s="1">
        <v>99</v>
      </c>
      <c r="G1881" s="2"/>
    </row>
    <row r="1882" spans="1:7">
      <c r="A1882" s="1">
        <v>50104</v>
      </c>
      <c r="B1882" s="2">
        <v>39221</v>
      </c>
      <c r="C1882" s="3">
        <v>1286</v>
      </c>
      <c r="D1882" s="1">
        <v>71312</v>
      </c>
      <c r="E1882" s="1">
        <v>1</v>
      </c>
      <c r="F1882" s="1">
        <v>59</v>
      </c>
      <c r="G1882" s="2"/>
    </row>
    <row r="1883" spans="1:7">
      <c r="A1883" s="1">
        <v>50104</v>
      </c>
      <c r="B1883" s="2">
        <v>39221</v>
      </c>
      <c r="C1883" s="3">
        <v>1286</v>
      </c>
      <c r="D1883" s="1">
        <v>73960</v>
      </c>
      <c r="E1883" s="1">
        <v>1</v>
      </c>
      <c r="F1883" s="1">
        <v>435</v>
      </c>
      <c r="G1883" s="2"/>
    </row>
    <row r="1884" spans="1:7">
      <c r="A1884" s="1">
        <v>50104</v>
      </c>
      <c r="B1884" s="2">
        <v>39221</v>
      </c>
      <c r="C1884" s="3">
        <v>1286</v>
      </c>
      <c r="D1884" s="1">
        <v>72466</v>
      </c>
      <c r="E1884" s="1">
        <v>5</v>
      </c>
      <c r="F1884" s="1">
        <v>3495</v>
      </c>
      <c r="G1884" s="2"/>
    </row>
    <row r="1885" spans="1:7">
      <c r="A1885" s="1">
        <v>50142</v>
      </c>
      <c r="B1885" s="2">
        <v>39221</v>
      </c>
      <c r="C1885" s="3">
        <v>2800</v>
      </c>
      <c r="D1885" s="1">
        <v>16944</v>
      </c>
      <c r="E1885" s="1">
        <v>2</v>
      </c>
      <c r="F1885" s="1">
        <v>1970</v>
      </c>
      <c r="G1885" s="2"/>
    </row>
    <row r="1886" spans="1:7">
      <c r="A1886" s="1">
        <v>50151</v>
      </c>
      <c r="B1886" s="2">
        <v>39221</v>
      </c>
      <c r="C1886" s="3">
        <v>3133</v>
      </c>
      <c r="D1886" s="1">
        <v>58088</v>
      </c>
      <c r="E1886" s="1">
        <v>1</v>
      </c>
      <c r="F1886" s="1">
        <v>269</v>
      </c>
      <c r="G1886" s="2"/>
    </row>
    <row r="1887" spans="1:7">
      <c r="A1887" s="1">
        <v>50156</v>
      </c>
      <c r="B1887" s="2">
        <v>39221</v>
      </c>
      <c r="C1887" s="3">
        <v>3429</v>
      </c>
      <c r="D1887" s="1">
        <v>65630</v>
      </c>
      <c r="E1887" s="1">
        <v>1</v>
      </c>
      <c r="F1887" s="1">
        <v>119</v>
      </c>
      <c r="G1887" s="2"/>
    </row>
    <row r="1888" spans="1:7">
      <c r="A1888" s="1">
        <v>50204</v>
      </c>
      <c r="B1888" s="2">
        <v>39221</v>
      </c>
      <c r="C1888" s="3">
        <v>6822</v>
      </c>
      <c r="D1888" s="1">
        <v>75981</v>
      </c>
      <c r="E1888" s="1">
        <v>1</v>
      </c>
      <c r="F1888" s="1">
        <v>400</v>
      </c>
      <c r="G1888" s="2"/>
    </row>
    <row r="1889" spans="1:7">
      <c r="A1889" s="1">
        <v>50204</v>
      </c>
      <c r="B1889" s="2">
        <v>39221</v>
      </c>
      <c r="C1889" s="3">
        <v>6822</v>
      </c>
      <c r="D1889" s="1">
        <v>63042</v>
      </c>
      <c r="E1889" s="1">
        <v>1</v>
      </c>
      <c r="F1889" s="1">
        <v>0</v>
      </c>
      <c r="G1889" s="2"/>
    </row>
    <row r="1890" spans="1:7">
      <c r="A1890" s="1">
        <v>50209</v>
      </c>
      <c r="B1890" s="2">
        <v>39221</v>
      </c>
      <c r="C1890" s="3">
        <v>6828</v>
      </c>
      <c r="D1890" s="1">
        <v>78138</v>
      </c>
      <c r="E1890" s="1">
        <v>1</v>
      </c>
      <c r="F1890" s="1">
        <v>29148</v>
      </c>
      <c r="G1890" s="2"/>
    </row>
    <row r="1891" spans="1:7">
      <c r="A1891" s="1">
        <v>50209</v>
      </c>
      <c r="B1891" s="2">
        <v>39221</v>
      </c>
      <c r="C1891" s="3">
        <v>6828</v>
      </c>
      <c r="D1891" s="1">
        <v>58160</v>
      </c>
      <c r="E1891" s="1">
        <v>1</v>
      </c>
      <c r="F1891" s="1">
        <v>400</v>
      </c>
      <c r="G1891" s="2"/>
    </row>
    <row r="1892" spans="1:7">
      <c r="A1892" s="1">
        <v>50209</v>
      </c>
      <c r="B1892" s="2">
        <v>39221</v>
      </c>
      <c r="C1892" s="3">
        <v>6828</v>
      </c>
      <c r="D1892" s="1">
        <v>63042</v>
      </c>
      <c r="E1892" s="1">
        <v>1</v>
      </c>
      <c r="F1892" s="1">
        <v>0</v>
      </c>
      <c r="G1892" s="2"/>
    </row>
    <row r="1893" spans="1:7">
      <c r="A1893" s="1">
        <v>50250</v>
      </c>
      <c r="B1893" s="2">
        <v>39222</v>
      </c>
      <c r="C1893" s="3">
        <v>2501</v>
      </c>
      <c r="D1893" s="1">
        <v>64868</v>
      </c>
      <c r="E1893" s="1">
        <v>1</v>
      </c>
      <c r="F1893" s="1">
        <v>299</v>
      </c>
      <c r="G1893" s="2"/>
    </row>
    <row r="1894" spans="1:7">
      <c r="A1894" s="1">
        <v>50250</v>
      </c>
      <c r="B1894" s="2">
        <v>39222</v>
      </c>
      <c r="C1894" s="3">
        <v>2501</v>
      </c>
      <c r="D1894" s="1">
        <v>77104</v>
      </c>
      <c r="E1894" s="1">
        <v>1</v>
      </c>
      <c r="F1894" s="1">
        <v>299</v>
      </c>
      <c r="G1894" s="2"/>
    </row>
    <row r="1895" spans="1:7">
      <c r="A1895" s="1">
        <v>50397</v>
      </c>
      <c r="B1895" s="2">
        <v>39223</v>
      </c>
      <c r="C1895" s="3">
        <v>4687</v>
      </c>
      <c r="D1895" s="1">
        <v>49749</v>
      </c>
      <c r="E1895" s="1">
        <v>1</v>
      </c>
      <c r="F1895" s="1">
        <v>2</v>
      </c>
      <c r="G1895" s="2"/>
    </row>
    <row r="1896" spans="1:7">
      <c r="A1896" s="1">
        <v>50397</v>
      </c>
      <c r="B1896" s="2">
        <v>39223</v>
      </c>
      <c r="C1896" s="3">
        <v>4687</v>
      </c>
      <c r="D1896" s="1">
        <v>55184</v>
      </c>
      <c r="E1896" s="1">
        <v>1</v>
      </c>
      <c r="F1896" s="1">
        <v>105</v>
      </c>
      <c r="G1896" s="2"/>
    </row>
    <row r="1897" spans="1:7">
      <c r="A1897" s="1">
        <v>50397</v>
      </c>
      <c r="B1897" s="2">
        <v>39223</v>
      </c>
      <c r="C1897" s="3">
        <v>4687</v>
      </c>
      <c r="D1897" s="1">
        <v>70092</v>
      </c>
      <c r="E1897" s="1">
        <v>1</v>
      </c>
      <c r="F1897" s="1">
        <v>359</v>
      </c>
      <c r="G1897" s="2"/>
    </row>
    <row r="1898" spans="1:7">
      <c r="A1898" s="1">
        <v>50397</v>
      </c>
      <c r="B1898" s="2">
        <v>39223</v>
      </c>
      <c r="C1898" s="3">
        <v>4687</v>
      </c>
      <c r="D1898" s="1">
        <v>70093</v>
      </c>
      <c r="E1898" s="1">
        <v>1</v>
      </c>
      <c r="F1898" s="1">
        <v>359</v>
      </c>
      <c r="G1898" s="2"/>
    </row>
    <row r="1899" spans="1:7">
      <c r="A1899" s="1">
        <v>50397</v>
      </c>
      <c r="B1899" s="2">
        <v>39223</v>
      </c>
      <c r="C1899" s="3">
        <v>4687</v>
      </c>
      <c r="D1899" s="1">
        <v>69492</v>
      </c>
      <c r="E1899" s="1">
        <v>1</v>
      </c>
      <c r="F1899" s="1">
        <v>269</v>
      </c>
      <c r="G1899" s="2"/>
    </row>
    <row r="1900" spans="1:7">
      <c r="A1900" s="1">
        <v>50397</v>
      </c>
      <c r="B1900" s="2">
        <v>39223</v>
      </c>
      <c r="C1900" s="3">
        <v>4687</v>
      </c>
      <c r="D1900" s="1">
        <v>70986</v>
      </c>
      <c r="E1900" s="1">
        <v>1</v>
      </c>
      <c r="F1900" s="1">
        <v>699</v>
      </c>
      <c r="G1900" s="2"/>
    </row>
    <row r="1901" spans="1:7">
      <c r="A1901" s="1">
        <v>50397</v>
      </c>
      <c r="B1901" s="2">
        <v>39223</v>
      </c>
      <c r="C1901" s="3">
        <v>4687</v>
      </c>
      <c r="D1901" s="1">
        <v>70986</v>
      </c>
      <c r="E1901" s="1">
        <v>1</v>
      </c>
      <c r="F1901" s="1">
        <v>699</v>
      </c>
      <c r="G1901" s="2"/>
    </row>
    <row r="1902" spans="1:7">
      <c r="A1902" s="1">
        <v>50407</v>
      </c>
      <c r="B1902" s="2">
        <v>39223</v>
      </c>
      <c r="C1902" s="3">
        <v>542</v>
      </c>
      <c r="D1902" s="1">
        <v>79782</v>
      </c>
      <c r="E1902" s="1">
        <v>1</v>
      </c>
      <c r="F1902" s="1">
        <v>906</v>
      </c>
      <c r="G1902" s="2"/>
    </row>
    <row r="1903" spans="1:7">
      <c r="A1903" s="1">
        <v>50407</v>
      </c>
      <c r="B1903" s="2">
        <v>39223</v>
      </c>
      <c r="C1903" s="3">
        <v>542</v>
      </c>
      <c r="D1903" s="1">
        <v>65675</v>
      </c>
      <c r="E1903" s="1">
        <v>1</v>
      </c>
      <c r="F1903" s="1">
        <v>553</v>
      </c>
      <c r="G1903" s="2"/>
    </row>
    <row r="1904" spans="1:7">
      <c r="A1904" s="1">
        <v>50475</v>
      </c>
      <c r="B1904" s="2">
        <v>39224</v>
      </c>
      <c r="C1904" s="3">
        <v>198</v>
      </c>
      <c r="D1904" s="1">
        <v>60574</v>
      </c>
      <c r="E1904" s="1">
        <v>1</v>
      </c>
      <c r="F1904" s="1">
        <v>239</v>
      </c>
      <c r="G1904" s="2"/>
    </row>
    <row r="1905" spans="1:7">
      <c r="A1905" s="1">
        <v>50475</v>
      </c>
      <c r="B1905" s="2">
        <v>39224</v>
      </c>
      <c r="C1905" s="3">
        <v>198</v>
      </c>
      <c r="D1905" s="1">
        <v>77507</v>
      </c>
      <c r="E1905" s="1">
        <v>1</v>
      </c>
      <c r="F1905" s="1">
        <v>999</v>
      </c>
      <c r="G1905" s="2"/>
    </row>
    <row r="1906" spans="1:7">
      <c r="A1906" s="1">
        <v>50476</v>
      </c>
      <c r="B1906" s="2">
        <v>39224</v>
      </c>
      <c r="C1906" s="3">
        <v>1982</v>
      </c>
      <c r="D1906" s="1">
        <v>64918</v>
      </c>
      <c r="E1906" s="1">
        <v>1</v>
      </c>
      <c r="F1906" s="1">
        <v>3390</v>
      </c>
      <c r="G1906" s="2"/>
    </row>
    <row r="1907" spans="1:7">
      <c r="A1907" s="1">
        <v>50476</v>
      </c>
      <c r="B1907" s="2">
        <v>39224</v>
      </c>
      <c r="C1907" s="3">
        <v>1982</v>
      </c>
      <c r="D1907" s="1">
        <v>64512</v>
      </c>
      <c r="E1907" s="1">
        <v>1</v>
      </c>
      <c r="F1907" s="1">
        <v>960</v>
      </c>
      <c r="G1907" s="2"/>
    </row>
    <row r="1908" spans="1:7">
      <c r="A1908" s="1">
        <v>50495</v>
      </c>
      <c r="B1908" s="2">
        <v>39224</v>
      </c>
      <c r="C1908" s="3">
        <v>332</v>
      </c>
      <c r="D1908" s="1">
        <v>55573</v>
      </c>
      <c r="E1908" s="1">
        <v>1</v>
      </c>
      <c r="F1908" s="1">
        <v>40</v>
      </c>
      <c r="G1908" s="2"/>
    </row>
    <row r="1909" spans="1:7">
      <c r="A1909" s="1">
        <v>50589</v>
      </c>
      <c r="B1909" s="2">
        <v>39225</v>
      </c>
      <c r="C1909" s="3">
        <v>1982</v>
      </c>
      <c r="D1909" s="1">
        <v>74905</v>
      </c>
      <c r="E1909" s="1">
        <v>1</v>
      </c>
      <c r="F1909" s="1">
        <v>1150</v>
      </c>
      <c r="G1909" s="2"/>
    </row>
    <row r="1910" spans="1:7">
      <c r="A1910" s="1">
        <v>50621</v>
      </c>
      <c r="B1910" s="2">
        <v>39225</v>
      </c>
      <c r="C1910" s="3">
        <v>4011</v>
      </c>
      <c r="D1910" s="1">
        <v>74692</v>
      </c>
      <c r="E1910" s="1">
        <v>1</v>
      </c>
      <c r="F1910" s="1">
        <v>379</v>
      </c>
      <c r="G1910" s="2"/>
    </row>
    <row r="1911" spans="1:7">
      <c r="A1911" s="1">
        <v>50621</v>
      </c>
      <c r="B1911" s="2">
        <v>39225</v>
      </c>
      <c r="C1911" s="3">
        <v>4011</v>
      </c>
      <c r="D1911" s="1">
        <v>75787</v>
      </c>
      <c r="E1911" s="1">
        <v>1</v>
      </c>
      <c r="F1911" s="1">
        <v>6290</v>
      </c>
      <c r="G1911" s="2"/>
    </row>
    <row r="1912" spans="1:7">
      <c r="A1912" s="1">
        <v>50621</v>
      </c>
      <c r="B1912" s="2">
        <v>39225</v>
      </c>
      <c r="C1912" s="3">
        <v>4011</v>
      </c>
      <c r="D1912" s="1">
        <v>77013</v>
      </c>
      <c r="E1912" s="1">
        <v>1</v>
      </c>
      <c r="F1912" s="1">
        <v>269</v>
      </c>
      <c r="G1912" s="2"/>
    </row>
    <row r="1913" spans="1:7">
      <c r="A1913" s="1">
        <v>50708</v>
      </c>
      <c r="B1913" s="2">
        <v>39226</v>
      </c>
      <c r="C1913" s="3">
        <v>2956</v>
      </c>
      <c r="D1913" s="1">
        <v>26471</v>
      </c>
      <c r="E1913" s="1">
        <v>1</v>
      </c>
      <c r="F1913" s="1">
        <v>900</v>
      </c>
      <c r="G1913" s="2"/>
    </row>
    <row r="1914" spans="1:7">
      <c r="A1914" s="1">
        <v>50708</v>
      </c>
      <c r="B1914" s="2">
        <v>39226</v>
      </c>
      <c r="C1914" s="3">
        <v>2956</v>
      </c>
      <c r="D1914" s="1">
        <v>26471</v>
      </c>
      <c r="E1914" s="1">
        <v>1</v>
      </c>
      <c r="F1914" s="1">
        <v>700</v>
      </c>
      <c r="G1914" s="2"/>
    </row>
    <row r="1915" spans="1:7">
      <c r="A1915" s="1">
        <v>50782</v>
      </c>
      <c r="B1915" s="2">
        <v>39227</v>
      </c>
      <c r="C1915" s="3">
        <v>1121</v>
      </c>
      <c r="D1915" s="1">
        <v>26465</v>
      </c>
      <c r="E1915" s="1">
        <v>1</v>
      </c>
      <c r="F1915" s="1">
        <v>800</v>
      </c>
      <c r="G1915" s="2"/>
    </row>
    <row r="1916" spans="1:7">
      <c r="A1916" s="1">
        <v>50791</v>
      </c>
      <c r="B1916" s="2">
        <v>39227</v>
      </c>
      <c r="C1916" s="3">
        <v>1335</v>
      </c>
      <c r="D1916" s="1">
        <v>71763</v>
      </c>
      <c r="E1916" s="1">
        <v>1</v>
      </c>
      <c r="F1916" s="1">
        <v>599</v>
      </c>
      <c r="G1916" s="2"/>
    </row>
    <row r="1917" spans="1:7">
      <c r="A1917" s="1">
        <v>50811</v>
      </c>
      <c r="B1917" s="2">
        <v>39227</v>
      </c>
      <c r="C1917" s="3">
        <v>1672</v>
      </c>
      <c r="D1917" s="1">
        <v>79637</v>
      </c>
      <c r="E1917" s="1">
        <v>1</v>
      </c>
      <c r="F1917" s="1">
        <v>699</v>
      </c>
      <c r="G1917" s="2"/>
    </row>
    <row r="1918" spans="1:7">
      <c r="A1918" s="1">
        <v>50819</v>
      </c>
      <c r="B1918" s="2">
        <v>39227</v>
      </c>
      <c r="C1918" s="3">
        <v>1982</v>
      </c>
      <c r="D1918" s="1">
        <v>70413</v>
      </c>
      <c r="E1918" s="1">
        <v>1</v>
      </c>
      <c r="F1918" s="1">
        <v>0</v>
      </c>
      <c r="G1918" s="2"/>
    </row>
    <row r="1919" spans="1:7">
      <c r="A1919" s="1">
        <v>50852</v>
      </c>
      <c r="B1919" s="2">
        <v>39227</v>
      </c>
      <c r="C1919" s="3">
        <v>2747</v>
      </c>
      <c r="D1919" s="1">
        <v>72466</v>
      </c>
      <c r="E1919" s="1">
        <v>1</v>
      </c>
      <c r="F1919" s="1">
        <v>499</v>
      </c>
      <c r="G1919" s="2"/>
    </row>
    <row r="1920" spans="1:7">
      <c r="A1920" s="1">
        <v>50852</v>
      </c>
      <c r="B1920" s="2">
        <v>39227</v>
      </c>
      <c r="C1920" s="3">
        <v>2747</v>
      </c>
      <c r="D1920" s="1">
        <v>17652</v>
      </c>
      <c r="E1920" s="1">
        <v>1</v>
      </c>
      <c r="F1920" s="1">
        <v>865</v>
      </c>
      <c r="G1920" s="2"/>
    </row>
    <row r="1921" spans="1:7">
      <c r="A1921" s="1">
        <v>50853</v>
      </c>
      <c r="B1921" s="2">
        <v>39227</v>
      </c>
      <c r="C1921" s="3">
        <v>284</v>
      </c>
      <c r="D1921" s="1">
        <v>26465</v>
      </c>
      <c r="E1921" s="1">
        <v>1</v>
      </c>
      <c r="F1921" s="1">
        <v>800</v>
      </c>
      <c r="G1921" s="2"/>
    </row>
    <row r="1922" spans="1:7">
      <c r="A1922" s="1">
        <v>50853</v>
      </c>
      <c r="B1922" s="2">
        <v>39227</v>
      </c>
      <c r="C1922" s="3">
        <v>284</v>
      </c>
      <c r="D1922" s="1">
        <v>70413</v>
      </c>
      <c r="E1922" s="1">
        <v>1</v>
      </c>
      <c r="F1922" s="1">
        <v>0</v>
      </c>
      <c r="G1922" s="2"/>
    </row>
    <row r="1923" spans="1:7">
      <c r="A1923" s="1">
        <v>50893</v>
      </c>
      <c r="B1923" s="2">
        <v>39227</v>
      </c>
      <c r="C1923" s="3">
        <v>4515</v>
      </c>
      <c r="D1923" s="1">
        <v>77241</v>
      </c>
      <c r="E1923" s="1">
        <v>1</v>
      </c>
      <c r="F1923" s="1">
        <v>729</v>
      </c>
      <c r="G1923" s="2"/>
    </row>
    <row r="1924" spans="1:7">
      <c r="A1924" s="1">
        <v>51193</v>
      </c>
      <c r="B1924" s="2">
        <v>39229</v>
      </c>
      <c r="C1924" s="3">
        <v>332</v>
      </c>
      <c r="D1924" s="1">
        <v>72217</v>
      </c>
      <c r="E1924" s="1">
        <v>1</v>
      </c>
      <c r="F1924" s="1">
        <v>4999</v>
      </c>
      <c r="G1924" s="2"/>
    </row>
    <row r="1925" spans="1:7">
      <c r="A1925" s="1">
        <v>51202</v>
      </c>
      <c r="B1925" s="2">
        <v>39229</v>
      </c>
      <c r="C1925" s="3">
        <v>3558</v>
      </c>
      <c r="D1925" s="1">
        <v>26465</v>
      </c>
      <c r="E1925" s="1">
        <v>1</v>
      </c>
      <c r="F1925" s="1">
        <v>2300</v>
      </c>
      <c r="G1925" s="2"/>
    </row>
    <row r="1926" spans="1:7">
      <c r="A1926" s="1">
        <v>51202</v>
      </c>
      <c r="B1926" s="2">
        <v>39229</v>
      </c>
      <c r="C1926" s="3">
        <v>3558</v>
      </c>
      <c r="D1926" s="1">
        <v>75544</v>
      </c>
      <c r="E1926" s="1">
        <v>1</v>
      </c>
      <c r="F1926" s="1">
        <v>599</v>
      </c>
      <c r="G1926" s="2"/>
    </row>
    <row r="1927" spans="1:7">
      <c r="A1927" s="1">
        <v>51255</v>
      </c>
      <c r="B1927" s="2">
        <v>39229</v>
      </c>
      <c r="C1927" s="3">
        <v>539</v>
      </c>
      <c r="D1927" s="1">
        <v>34647</v>
      </c>
      <c r="E1927" s="1">
        <v>1</v>
      </c>
      <c r="F1927" s="1">
        <v>820</v>
      </c>
      <c r="G1927" s="2"/>
    </row>
    <row r="1928" spans="1:7">
      <c r="A1928" s="1">
        <v>51286</v>
      </c>
      <c r="B1928" s="2">
        <v>39229</v>
      </c>
      <c r="C1928" s="3">
        <v>6619</v>
      </c>
      <c r="D1928" s="1">
        <v>72747</v>
      </c>
      <c r="E1928" s="1">
        <v>1</v>
      </c>
      <c r="F1928" s="1">
        <v>659</v>
      </c>
      <c r="G1928" s="2"/>
    </row>
    <row r="1929" spans="1:7">
      <c r="A1929" s="1">
        <v>51388</v>
      </c>
      <c r="B1929" s="2">
        <v>39230</v>
      </c>
      <c r="C1929" s="3">
        <v>539</v>
      </c>
      <c r="D1929" s="1">
        <v>34647</v>
      </c>
      <c r="E1929" s="1">
        <v>1</v>
      </c>
      <c r="F1929" s="1">
        <v>820</v>
      </c>
      <c r="G1929" s="2"/>
    </row>
    <row r="1930" spans="1:7">
      <c r="A1930" s="1">
        <v>51410</v>
      </c>
      <c r="B1930" s="2">
        <v>39230</v>
      </c>
      <c r="C1930" s="3">
        <v>6716</v>
      </c>
      <c r="D1930" s="1">
        <v>40236</v>
      </c>
      <c r="E1930" s="1">
        <v>1</v>
      </c>
      <c r="F1930" s="1">
        <v>581</v>
      </c>
      <c r="G1930" s="2"/>
    </row>
    <row r="1931" spans="1:7">
      <c r="A1931" s="1">
        <v>51437</v>
      </c>
      <c r="B1931" s="2">
        <v>39231</v>
      </c>
      <c r="C1931" s="3">
        <v>1276</v>
      </c>
      <c r="D1931" s="1">
        <v>79682</v>
      </c>
      <c r="E1931" s="1">
        <v>1</v>
      </c>
      <c r="F1931" s="1">
        <v>349</v>
      </c>
      <c r="G1931" s="2"/>
    </row>
    <row r="1932" spans="1:7">
      <c r="A1932" s="1">
        <v>51529</v>
      </c>
      <c r="B1932" s="2">
        <v>39231</v>
      </c>
      <c r="C1932" s="3">
        <v>637</v>
      </c>
      <c r="D1932" s="1">
        <v>51399</v>
      </c>
      <c r="E1932" s="1">
        <v>1</v>
      </c>
      <c r="F1932" s="1">
        <v>765</v>
      </c>
      <c r="G1932" s="2"/>
    </row>
    <row r="1933" spans="1:7">
      <c r="A1933" s="1">
        <v>51581</v>
      </c>
      <c r="B1933" s="2">
        <v>39232</v>
      </c>
      <c r="C1933" s="3">
        <v>198</v>
      </c>
      <c r="D1933" s="1">
        <v>75203</v>
      </c>
      <c r="E1933" s="1">
        <v>1</v>
      </c>
      <c r="F1933" s="1">
        <v>315</v>
      </c>
      <c r="G1933" s="2"/>
    </row>
    <row r="1934" spans="1:7">
      <c r="A1934" s="1">
        <v>51606</v>
      </c>
      <c r="B1934" s="2">
        <v>39232</v>
      </c>
      <c r="C1934" s="3">
        <v>332</v>
      </c>
      <c r="D1934" s="1">
        <v>71559</v>
      </c>
      <c r="E1934" s="1">
        <v>1</v>
      </c>
      <c r="F1934" s="1">
        <v>1788</v>
      </c>
      <c r="G1934" s="2"/>
    </row>
    <row r="1935" spans="1:7">
      <c r="A1935" s="1">
        <v>51613</v>
      </c>
      <c r="B1935" s="2">
        <v>39232</v>
      </c>
      <c r="C1935" s="3">
        <v>3567</v>
      </c>
      <c r="D1935" s="1">
        <v>74443</v>
      </c>
      <c r="E1935" s="1">
        <v>1</v>
      </c>
      <c r="F1935" s="1">
        <v>119</v>
      </c>
      <c r="G1935" s="2"/>
    </row>
    <row r="1936" spans="1:7">
      <c r="A1936" s="1">
        <v>51655</v>
      </c>
      <c r="B1936" s="2">
        <v>39232</v>
      </c>
      <c r="C1936" s="3">
        <v>62</v>
      </c>
      <c r="D1936" s="1">
        <v>76138</v>
      </c>
      <c r="E1936" s="1">
        <v>1</v>
      </c>
      <c r="F1936" s="1">
        <v>299</v>
      </c>
      <c r="G1936" s="2"/>
    </row>
    <row r="1937" spans="1:7">
      <c r="A1937" s="1">
        <v>51655</v>
      </c>
      <c r="B1937" s="2">
        <v>39232</v>
      </c>
      <c r="C1937" s="3">
        <v>62</v>
      </c>
      <c r="D1937" s="1">
        <v>54452</v>
      </c>
      <c r="E1937" s="1">
        <v>1</v>
      </c>
      <c r="F1937" s="1">
        <v>119</v>
      </c>
      <c r="G1937" s="2"/>
    </row>
    <row r="1938" spans="1:7">
      <c r="A1938" s="1">
        <v>51710</v>
      </c>
      <c r="B1938" s="2">
        <v>39233</v>
      </c>
      <c r="C1938" s="3">
        <v>2122</v>
      </c>
      <c r="D1938" s="1">
        <v>39949</v>
      </c>
      <c r="E1938" s="1">
        <v>2</v>
      </c>
      <c r="F1938" s="1">
        <v>1260</v>
      </c>
      <c r="G1938" s="2"/>
    </row>
    <row r="1939" spans="1:7">
      <c r="A1939" s="1">
        <v>51710</v>
      </c>
      <c r="B1939" s="2">
        <v>39233</v>
      </c>
      <c r="C1939" s="3">
        <v>2122</v>
      </c>
      <c r="D1939" s="1">
        <v>39948</v>
      </c>
      <c r="E1939" s="1">
        <v>2</v>
      </c>
      <c r="F1939" s="1">
        <v>790</v>
      </c>
      <c r="G1939" s="2"/>
    </row>
    <row r="1940" spans="1:7">
      <c r="A1940" s="1">
        <v>51779</v>
      </c>
      <c r="B1940" s="2">
        <v>39233</v>
      </c>
      <c r="C1940" s="3">
        <v>539</v>
      </c>
      <c r="D1940" s="1">
        <v>2837</v>
      </c>
      <c r="E1940" s="1">
        <v>1</v>
      </c>
      <c r="F1940" s="1">
        <v>47</v>
      </c>
      <c r="G1940" s="2"/>
    </row>
    <row r="1941" spans="1:7">
      <c r="A1941" s="1">
        <v>51808</v>
      </c>
      <c r="B1941" s="2">
        <v>39233</v>
      </c>
      <c r="C1941" s="3">
        <v>6922</v>
      </c>
      <c r="D1941" s="1">
        <v>66568</v>
      </c>
      <c r="E1941" s="1">
        <v>1</v>
      </c>
      <c r="F1941" s="1">
        <v>400</v>
      </c>
      <c r="G1941" s="2"/>
    </row>
    <row r="1942" spans="1:7">
      <c r="A1942" s="1">
        <v>51808</v>
      </c>
      <c r="B1942" s="2">
        <v>39233</v>
      </c>
      <c r="C1942" s="3">
        <v>6922</v>
      </c>
      <c r="D1942" s="1">
        <v>63042</v>
      </c>
      <c r="E1942" s="1">
        <v>1</v>
      </c>
      <c r="F1942" s="1">
        <v>0</v>
      </c>
      <c r="G1942" s="2"/>
    </row>
    <row r="1943" spans="1:7">
      <c r="A1943" s="1">
        <v>51808</v>
      </c>
      <c r="B1943" s="2">
        <v>39233</v>
      </c>
      <c r="C1943" s="3">
        <v>6922</v>
      </c>
      <c r="D1943" s="1">
        <v>70413</v>
      </c>
      <c r="E1943" s="1">
        <v>1</v>
      </c>
      <c r="F1943" s="1">
        <v>0</v>
      </c>
      <c r="G1943" s="2"/>
    </row>
    <row r="1944" spans="1:7">
      <c r="A1944" s="1">
        <v>51808</v>
      </c>
      <c r="B1944" s="2">
        <v>39233</v>
      </c>
      <c r="C1944" s="3">
        <v>6922</v>
      </c>
      <c r="D1944" s="1">
        <v>70413</v>
      </c>
      <c r="E1944" s="1">
        <v>1</v>
      </c>
      <c r="F1944" s="1">
        <v>0</v>
      </c>
      <c r="G1944" s="2"/>
    </row>
    <row r="1945" spans="1:7">
      <c r="A1945" s="1">
        <v>51847</v>
      </c>
      <c r="B1945" s="2">
        <v>39234</v>
      </c>
      <c r="C1945" s="3">
        <v>1686</v>
      </c>
      <c r="D1945" s="1">
        <v>72178</v>
      </c>
      <c r="E1945" s="1">
        <v>1</v>
      </c>
      <c r="F1945" s="1">
        <v>130</v>
      </c>
      <c r="G1945" s="2"/>
    </row>
    <row r="1946" spans="1:7">
      <c r="A1946" s="1">
        <v>51864</v>
      </c>
      <c r="B1946" s="2">
        <v>39234</v>
      </c>
      <c r="C1946" s="3">
        <v>284</v>
      </c>
      <c r="D1946" s="1">
        <v>65675</v>
      </c>
      <c r="E1946" s="1">
        <v>1</v>
      </c>
      <c r="F1946" s="1">
        <v>553</v>
      </c>
      <c r="G1946" s="2"/>
    </row>
    <row r="1947" spans="1:7">
      <c r="A1947" s="1">
        <v>51864</v>
      </c>
      <c r="B1947" s="2">
        <v>39234</v>
      </c>
      <c r="C1947" s="3">
        <v>284</v>
      </c>
      <c r="D1947" s="1">
        <v>65674</v>
      </c>
      <c r="E1947" s="1">
        <v>1</v>
      </c>
      <c r="F1947" s="1">
        <v>480</v>
      </c>
      <c r="G1947" s="2"/>
    </row>
    <row r="1948" spans="1:7">
      <c r="A1948" s="1">
        <v>51864</v>
      </c>
      <c r="B1948" s="2">
        <v>39234</v>
      </c>
      <c r="C1948" s="3">
        <v>284</v>
      </c>
      <c r="D1948" s="1">
        <v>34646</v>
      </c>
      <c r="E1948" s="1">
        <v>1</v>
      </c>
      <c r="F1948" s="1">
        <v>810</v>
      </c>
      <c r="G1948" s="2"/>
    </row>
    <row r="1949" spans="1:7">
      <c r="A1949" s="1">
        <v>51864</v>
      </c>
      <c r="B1949" s="2">
        <v>39234</v>
      </c>
      <c r="C1949" s="3">
        <v>284</v>
      </c>
      <c r="D1949" s="1">
        <v>34645</v>
      </c>
      <c r="E1949" s="1">
        <v>1</v>
      </c>
      <c r="F1949" s="1">
        <v>910</v>
      </c>
      <c r="G1949" s="2"/>
    </row>
    <row r="1950" spans="1:7">
      <c r="A1950" s="1">
        <v>52055</v>
      </c>
      <c r="B1950" s="2">
        <v>39236</v>
      </c>
      <c r="C1950" s="3">
        <v>1446</v>
      </c>
      <c r="D1950" s="1">
        <v>71559</v>
      </c>
      <c r="E1950" s="1">
        <v>1</v>
      </c>
      <c r="F1950" s="1">
        <v>1788</v>
      </c>
      <c r="G1950" s="2"/>
    </row>
    <row r="1951" spans="1:7">
      <c r="A1951" s="1">
        <v>52276</v>
      </c>
      <c r="B1951" s="2">
        <v>39237</v>
      </c>
      <c r="C1951" s="3">
        <v>6942</v>
      </c>
      <c r="D1951" s="1">
        <v>66569</v>
      </c>
      <c r="E1951" s="1">
        <v>1</v>
      </c>
      <c r="F1951" s="1">
        <v>400</v>
      </c>
      <c r="G1951" s="2"/>
    </row>
    <row r="1952" spans="1:7">
      <c r="A1952" s="1">
        <v>52276</v>
      </c>
      <c r="B1952" s="2">
        <v>39237</v>
      </c>
      <c r="C1952" s="3">
        <v>6942</v>
      </c>
      <c r="D1952" s="1">
        <v>63042</v>
      </c>
      <c r="E1952" s="1">
        <v>1</v>
      </c>
      <c r="F1952" s="1">
        <v>0</v>
      </c>
      <c r="G1952" s="2"/>
    </row>
    <row r="1953" spans="1:7">
      <c r="A1953" s="1">
        <v>52276</v>
      </c>
      <c r="B1953" s="2">
        <v>39237</v>
      </c>
      <c r="C1953" s="3">
        <v>6942</v>
      </c>
      <c r="D1953" s="1">
        <v>75183</v>
      </c>
      <c r="E1953" s="1">
        <v>1</v>
      </c>
      <c r="F1953" s="1">
        <v>1688</v>
      </c>
      <c r="G1953" s="2"/>
    </row>
    <row r="1954" spans="1:7">
      <c r="A1954" s="1">
        <v>52292</v>
      </c>
      <c r="B1954" s="2">
        <v>39238</v>
      </c>
      <c r="C1954" s="3">
        <v>1500</v>
      </c>
      <c r="D1954" s="1">
        <v>54816</v>
      </c>
      <c r="E1954" s="1">
        <v>1</v>
      </c>
      <c r="F1954" s="1">
        <v>105</v>
      </c>
      <c r="G1954" s="2"/>
    </row>
    <row r="1955" spans="1:7">
      <c r="A1955" s="1">
        <v>52435</v>
      </c>
      <c r="B1955" s="2">
        <v>39239</v>
      </c>
      <c r="C1955" s="3">
        <v>3437</v>
      </c>
      <c r="D1955" s="1">
        <v>80568</v>
      </c>
      <c r="E1955" s="1">
        <v>1</v>
      </c>
      <c r="F1955" s="1">
        <v>1990</v>
      </c>
      <c r="G1955" s="2"/>
    </row>
    <row r="1956" spans="1:7">
      <c r="A1956" s="1">
        <v>52485</v>
      </c>
      <c r="B1956" s="2">
        <v>39239</v>
      </c>
      <c r="C1956" s="3">
        <v>87</v>
      </c>
      <c r="D1956" s="1">
        <v>72461</v>
      </c>
      <c r="E1956" s="1">
        <v>1</v>
      </c>
      <c r="F1956" s="1">
        <v>599</v>
      </c>
      <c r="G1956" s="2"/>
    </row>
    <row r="1957" spans="1:7">
      <c r="A1957" s="1">
        <v>52525</v>
      </c>
      <c r="B1957" s="2">
        <v>39240</v>
      </c>
      <c r="C1957" s="3">
        <v>284</v>
      </c>
      <c r="D1957" s="1">
        <v>2760</v>
      </c>
      <c r="E1957" s="1">
        <v>1</v>
      </c>
      <c r="F1957" s="1">
        <v>60</v>
      </c>
      <c r="G1957" s="2"/>
    </row>
    <row r="1958" spans="1:7">
      <c r="A1958" s="1">
        <v>52525</v>
      </c>
      <c r="B1958" s="2">
        <v>39240</v>
      </c>
      <c r="C1958" s="3">
        <v>284</v>
      </c>
      <c r="D1958" s="1">
        <v>41879</v>
      </c>
      <c r="E1958" s="1">
        <v>1</v>
      </c>
      <c r="F1958" s="1">
        <v>160</v>
      </c>
      <c r="G1958" s="2"/>
    </row>
    <row r="1959" spans="1:7">
      <c r="A1959" s="1">
        <v>52525</v>
      </c>
      <c r="B1959" s="2">
        <v>39240</v>
      </c>
      <c r="C1959" s="3">
        <v>284</v>
      </c>
      <c r="D1959" s="1">
        <v>74687</v>
      </c>
      <c r="E1959" s="1">
        <v>1</v>
      </c>
      <c r="F1959" s="1">
        <v>69</v>
      </c>
      <c r="G1959" s="2"/>
    </row>
    <row r="1960" spans="1:7">
      <c r="A1960" s="1">
        <v>52544</v>
      </c>
      <c r="B1960" s="2">
        <v>39240</v>
      </c>
      <c r="C1960" s="3">
        <v>4780</v>
      </c>
      <c r="D1960" s="1">
        <v>40236</v>
      </c>
      <c r="E1960" s="1">
        <v>2</v>
      </c>
      <c r="F1960" s="1">
        <v>1162</v>
      </c>
      <c r="G1960" s="2"/>
    </row>
    <row r="1961" spans="1:7">
      <c r="A1961" s="1">
        <v>52610</v>
      </c>
      <c r="B1961" s="2">
        <v>39241</v>
      </c>
      <c r="C1961" s="3">
        <v>332</v>
      </c>
      <c r="D1961" s="1">
        <v>60721</v>
      </c>
      <c r="E1961" s="1">
        <v>1</v>
      </c>
      <c r="F1961" s="1">
        <v>75</v>
      </c>
      <c r="G1961" s="2"/>
    </row>
    <row r="1962" spans="1:7">
      <c r="A1962" s="1">
        <v>52619</v>
      </c>
      <c r="B1962" s="2">
        <v>39241</v>
      </c>
      <c r="C1962" s="3">
        <v>3827</v>
      </c>
      <c r="D1962" s="1">
        <v>39949</v>
      </c>
      <c r="E1962" s="1">
        <v>1</v>
      </c>
      <c r="F1962" s="1">
        <v>630</v>
      </c>
      <c r="G1962" s="2"/>
    </row>
    <row r="1963" spans="1:7">
      <c r="A1963" s="1">
        <v>52619</v>
      </c>
      <c r="B1963" s="2">
        <v>39241</v>
      </c>
      <c r="C1963" s="3">
        <v>3827</v>
      </c>
      <c r="D1963" s="1">
        <v>39948</v>
      </c>
      <c r="E1963" s="1">
        <v>1</v>
      </c>
      <c r="F1963" s="1">
        <v>395</v>
      </c>
      <c r="G1963" s="2"/>
    </row>
    <row r="1964" spans="1:7">
      <c r="A1964" s="1">
        <v>52619</v>
      </c>
      <c r="B1964" s="2">
        <v>39241</v>
      </c>
      <c r="C1964" s="3">
        <v>3827</v>
      </c>
      <c r="D1964" s="1">
        <v>39948</v>
      </c>
      <c r="E1964" s="1">
        <v>1</v>
      </c>
      <c r="F1964" s="1">
        <v>395</v>
      </c>
      <c r="G1964" s="2"/>
    </row>
    <row r="1965" spans="1:7">
      <c r="A1965" s="1">
        <v>52631</v>
      </c>
      <c r="B1965" s="2">
        <v>39241</v>
      </c>
      <c r="C1965" s="3">
        <v>4749</v>
      </c>
      <c r="D1965" s="1">
        <v>70763</v>
      </c>
      <c r="E1965" s="1">
        <v>1</v>
      </c>
      <c r="F1965" s="1">
        <v>139</v>
      </c>
      <c r="G1965" s="2"/>
    </row>
    <row r="1966" spans="1:7">
      <c r="A1966" s="1">
        <v>52664</v>
      </c>
      <c r="B1966" s="2">
        <v>39241</v>
      </c>
      <c r="C1966" s="3">
        <v>6966</v>
      </c>
      <c r="D1966" s="1">
        <v>66569</v>
      </c>
      <c r="E1966" s="1">
        <v>1</v>
      </c>
      <c r="F1966" s="1">
        <v>400</v>
      </c>
      <c r="G1966" s="2"/>
    </row>
    <row r="1967" spans="1:7">
      <c r="A1967" s="1">
        <v>52664</v>
      </c>
      <c r="B1967" s="2">
        <v>39241</v>
      </c>
      <c r="C1967" s="3">
        <v>6966</v>
      </c>
      <c r="D1967" s="1">
        <v>26465</v>
      </c>
      <c r="E1967" s="1">
        <v>1</v>
      </c>
      <c r="F1967" s="1">
        <v>800</v>
      </c>
      <c r="G1967" s="2"/>
    </row>
    <row r="1968" spans="1:7">
      <c r="A1968" s="1">
        <v>52664</v>
      </c>
      <c r="B1968" s="2">
        <v>39241</v>
      </c>
      <c r="C1968" s="3">
        <v>6966</v>
      </c>
      <c r="D1968" s="1">
        <v>26465</v>
      </c>
      <c r="E1968" s="1">
        <v>1</v>
      </c>
      <c r="F1968" s="1">
        <v>2300</v>
      </c>
      <c r="G1968" s="2"/>
    </row>
    <row r="1969" spans="1:7">
      <c r="A1969" s="1">
        <v>52664</v>
      </c>
      <c r="B1969" s="2">
        <v>39241</v>
      </c>
      <c r="C1969" s="3">
        <v>6966</v>
      </c>
      <c r="D1969" s="1">
        <v>63042</v>
      </c>
      <c r="E1969" s="1">
        <v>1</v>
      </c>
      <c r="F1969" s="1">
        <v>0</v>
      </c>
      <c r="G1969" s="2"/>
    </row>
    <row r="1970" spans="1:7">
      <c r="A1970" s="1">
        <v>52672</v>
      </c>
      <c r="B1970" s="2">
        <v>39241</v>
      </c>
      <c r="C1970" s="3">
        <v>87</v>
      </c>
      <c r="D1970" s="1">
        <v>77648</v>
      </c>
      <c r="E1970" s="1">
        <v>1</v>
      </c>
      <c r="F1970" s="1">
        <v>99</v>
      </c>
      <c r="G1970" s="2"/>
    </row>
    <row r="1971" spans="1:7">
      <c r="A1971" s="1">
        <v>52726</v>
      </c>
      <c r="B1971" s="2">
        <v>39242</v>
      </c>
      <c r="C1971" s="3">
        <v>2800</v>
      </c>
      <c r="D1971" s="1">
        <v>76527</v>
      </c>
      <c r="E1971" s="1">
        <v>1</v>
      </c>
      <c r="F1971" s="1">
        <v>199</v>
      </c>
      <c r="G1971" s="2"/>
    </row>
    <row r="1972" spans="1:7">
      <c r="A1972" s="1">
        <v>52744</v>
      </c>
      <c r="B1972" s="2">
        <v>39242</v>
      </c>
      <c r="C1972" s="3">
        <v>3438</v>
      </c>
      <c r="D1972" s="1">
        <v>61414</v>
      </c>
      <c r="E1972" s="1">
        <v>1</v>
      </c>
      <c r="F1972" s="1">
        <v>399</v>
      </c>
      <c r="G1972" s="2"/>
    </row>
    <row r="1973" spans="1:7">
      <c r="A1973" s="1">
        <v>52786</v>
      </c>
      <c r="B1973" s="2">
        <v>39242</v>
      </c>
      <c r="C1973" s="3">
        <v>62</v>
      </c>
      <c r="D1973" s="1">
        <v>47816</v>
      </c>
      <c r="E1973" s="1">
        <v>2</v>
      </c>
      <c r="F1973" s="1">
        <v>138</v>
      </c>
      <c r="G1973" s="2"/>
    </row>
    <row r="1974" spans="1:7">
      <c r="A1974" s="1">
        <v>52799</v>
      </c>
      <c r="B1974" s="2">
        <v>39242</v>
      </c>
      <c r="C1974" s="3">
        <v>6971</v>
      </c>
      <c r="D1974" s="1">
        <v>58160</v>
      </c>
      <c r="E1974" s="1">
        <v>1</v>
      </c>
      <c r="F1974" s="1">
        <v>400</v>
      </c>
      <c r="G1974" s="2"/>
    </row>
    <row r="1975" spans="1:7">
      <c r="A1975" s="1">
        <v>52799</v>
      </c>
      <c r="B1975" s="2">
        <v>39242</v>
      </c>
      <c r="C1975" s="3">
        <v>6971</v>
      </c>
      <c r="D1975" s="1">
        <v>63042</v>
      </c>
      <c r="E1975" s="1">
        <v>1</v>
      </c>
      <c r="F1975" s="1">
        <v>0</v>
      </c>
      <c r="G1975" s="2"/>
    </row>
    <row r="1976" spans="1:7">
      <c r="A1976" s="1">
        <v>52840</v>
      </c>
      <c r="B1976" s="2">
        <v>39243</v>
      </c>
      <c r="C1976" s="3">
        <v>1686</v>
      </c>
      <c r="D1976" s="1">
        <v>80361</v>
      </c>
      <c r="E1976" s="1">
        <v>1</v>
      </c>
      <c r="F1976" s="1">
        <v>9</v>
      </c>
      <c r="G1976" s="2"/>
    </row>
    <row r="1977" spans="1:7">
      <c r="A1977" s="1">
        <v>52872</v>
      </c>
      <c r="B1977" s="2">
        <v>39243</v>
      </c>
      <c r="C1977" s="3">
        <v>3567</v>
      </c>
      <c r="D1977" s="1">
        <v>79412</v>
      </c>
      <c r="E1977" s="1">
        <v>1</v>
      </c>
      <c r="F1977" s="1">
        <v>1499</v>
      </c>
      <c r="G1977" s="2"/>
    </row>
    <row r="1978" spans="1:7">
      <c r="A1978" s="1">
        <v>52883</v>
      </c>
      <c r="B1978" s="2">
        <v>39243</v>
      </c>
      <c r="C1978" s="3">
        <v>4163</v>
      </c>
      <c r="D1978" s="1">
        <v>76541</v>
      </c>
      <c r="E1978" s="1">
        <v>1</v>
      </c>
      <c r="F1978" s="1">
        <v>888</v>
      </c>
      <c r="G1978" s="2"/>
    </row>
    <row r="1979" spans="1:7">
      <c r="A1979" s="1">
        <v>52904</v>
      </c>
      <c r="B1979" s="2">
        <v>39243</v>
      </c>
      <c r="C1979" s="3">
        <v>539</v>
      </c>
      <c r="D1979" s="1">
        <v>40234</v>
      </c>
      <c r="E1979" s="1">
        <v>1</v>
      </c>
      <c r="F1979" s="1">
        <v>1056</v>
      </c>
      <c r="G1979" s="2"/>
    </row>
    <row r="1980" spans="1:7">
      <c r="A1980" s="1">
        <v>52904</v>
      </c>
      <c r="B1980" s="2">
        <v>39243</v>
      </c>
      <c r="C1980" s="3">
        <v>539</v>
      </c>
      <c r="D1980" s="1">
        <v>40233</v>
      </c>
      <c r="E1980" s="1">
        <v>1</v>
      </c>
      <c r="F1980" s="1">
        <v>634</v>
      </c>
      <c r="G1980" s="2"/>
    </row>
    <row r="1981" spans="1:7">
      <c r="A1981" s="1">
        <v>52910</v>
      </c>
      <c r="B1981" s="2">
        <v>39243</v>
      </c>
      <c r="C1981" s="3">
        <v>5899</v>
      </c>
      <c r="D1981" s="1">
        <v>58160</v>
      </c>
      <c r="E1981" s="1">
        <v>1</v>
      </c>
      <c r="F1981" s="1">
        <v>400</v>
      </c>
      <c r="G1981" s="2"/>
    </row>
    <row r="1982" spans="1:7">
      <c r="A1982" s="1">
        <v>52910</v>
      </c>
      <c r="B1982" s="2">
        <v>39243</v>
      </c>
      <c r="C1982" s="3">
        <v>5899</v>
      </c>
      <c r="D1982" s="1">
        <v>63042</v>
      </c>
      <c r="E1982" s="1">
        <v>1</v>
      </c>
      <c r="F1982" s="1">
        <v>0</v>
      </c>
      <c r="G1982" s="2"/>
    </row>
    <row r="1983" spans="1:7">
      <c r="A1983" s="1">
        <v>52910</v>
      </c>
      <c r="B1983" s="2">
        <v>39243</v>
      </c>
      <c r="C1983" s="3">
        <v>5899</v>
      </c>
      <c r="D1983" s="1">
        <v>77941</v>
      </c>
      <c r="E1983" s="1">
        <v>1</v>
      </c>
      <c r="F1983" s="1">
        <v>2199</v>
      </c>
      <c r="G1983" s="2"/>
    </row>
    <row r="1984" spans="1:7">
      <c r="A1984" s="1">
        <v>52910</v>
      </c>
      <c r="B1984" s="2">
        <v>39243</v>
      </c>
      <c r="C1984" s="3">
        <v>5899</v>
      </c>
      <c r="D1984" s="1">
        <v>76783</v>
      </c>
      <c r="E1984" s="1">
        <v>1</v>
      </c>
      <c r="F1984" s="1">
        <v>790</v>
      </c>
      <c r="G1984" s="2"/>
    </row>
    <row r="1985" spans="1:7">
      <c r="A1985" s="1">
        <v>52943</v>
      </c>
      <c r="B1985" s="2">
        <v>39244</v>
      </c>
      <c r="C1985" s="3">
        <v>1006</v>
      </c>
      <c r="D1985" s="1">
        <v>66185</v>
      </c>
      <c r="E1985" s="1">
        <v>1</v>
      </c>
      <c r="F1985" s="1">
        <v>164</v>
      </c>
      <c r="G1985" s="2"/>
    </row>
    <row r="1986" spans="1:7">
      <c r="A1986" s="1">
        <v>52943</v>
      </c>
      <c r="B1986" s="2">
        <v>39244</v>
      </c>
      <c r="C1986" s="3">
        <v>1006</v>
      </c>
      <c r="D1986" s="1">
        <v>64708</v>
      </c>
      <c r="E1986" s="1">
        <v>1</v>
      </c>
      <c r="F1986" s="1">
        <v>179</v>
      </c>
      <c r="G1986" s="2"/>
    </row>
    <row r="1987" spans="1:7">
      <c r="A1987" s="1">
        <v>52943</v>
      </c>
      <c r="B1987" s="2">
        <v>39244</v>
      </c>
      <c r="C1987" s="3">
        <v>1006</v>
      </c>
      <c r="D1987" s="1">
        <v>64708</v>
      </c>
      <c r="E1987" s="1">
        <v>1</v>
      </c>
      <c r="F1987" s="1">
        <v>179</v>
      </c>
      <c r="G1987" s="2"/>
    </row>
    <row r="1988" spans="1:7">
      <c r="A1988" s="1">
        <v>53009</v>
      </c>
      <c r="B1988" s="2">
        <v>39244</v>
      </c>
      <c r="C1988" s="3">
        <v>450</v>
      </c>
      <c r="D1988" s="1">
        <v>63926</v>
      </c>
      <c r="E1988" s="1">
        <v>1</v>
      </c>
      <c r="F1988" s="1">
        <v>89</v>
      </c>
      <c r="G1988" s="2"/>
    </row>
    <row r="1989" spans="1:7">
      <c r="A1989" s="1">
        <v>53009</v>
      </c>
      <c r="B1989" s="2">
        <v>39244</v>
      </c>
      <c r="C1989" s="3">
        <v>450</v>
      </c>
      <c r="D1989" s="1">
        <v>65012</v>
      </c>
      <c r="E1989" s="1">
        <v>2</v>
      </c>
      <c r="F1989" s="1">
        <v>258</v>
      </c>
      <c r="G1989" s="2"/>
    </row>
    <row r="1990" spans="1:7">
      <c r="A1990" s="1">
        <v>53009</v>
      </c>
      <c r="B1990" s="2">
        <v>39244</v>
      </c>
      <c r="C1990" s="3">
        <v>450</v>
      </c>
      <c r="D1990" s="1">
        <v>63926</v>
      </c>
      <c r="E1990" s="1">
        <v>1</v>
      </c>
      <c r="F1990" s="1">
        <v>89</v>
      </c>
      <c r="G1990" s="2"/>
    </row>
    <row r="1991" spans="1:7">
      <c r="A1991" s="1">
        <v>53012</v>
      </c>
      <c r="B1991" s="2">
        <v>39244</v>
      </c>
      <c r="C1991" s="3">
        <v>4687</v>
      </c>
      <c r="D1991" s="1">
        <v>2836</v>
      </c>
      <c r="E1991" s="1">
        <v>1</v>
      </c>
      <c r="F1991" s="1">
        <v>51</v>
      </c>
      <c r="G1991" s="2"/>
    </row>
    <row r="1992" spans="1:7">
      <c r="A1992" s="1">
        <v>53060</v>
      </c>
      <c r="B1992" s="2">
        <v>39245</v>
      </c>
      <c r="C1992" s="3">
        <v>139</v>
      </c>
      <c r="D1992" s="1">
        <v>26952</v>
      </c>
      <c r="E1992" s="1">
        <v>1</v>
      </c>
      <c r="F1992" s="1">
        <v>90</v>
      </c>
      <c r="G1992" s="2"/>
    </row>
    <row r="1993" spans="1:7">
      <c r="A1993" s="1">
        <v>53060</v>
      </c>
      <c r="B1993" s="2">
        <v>39245</v>
      </c>
      <c r="C1993" s="3">
        <v>139</v>
      </c>
      <c r="D1993" s="1">
        <v>16784</v>
      </c>
      <c r="E1993" s="1">
        <v>1</v>
      </c>
      <c r="F1993" s="1">
        <v>339</v>
      </c>
      <c r="G1993" s="2"/>
    </row>
    <row r="1994" spans="1:7">
      <c r="A1994" s="1">
        <v>53081</v>
      </c>
      <c r="B1994" s="2">
        <v>39245</v>
      </c>
      <c r="C1994" s="3">
        <v>2194</v>
      </c>
      <c r="D1994" s="1">
        <v>75407</v>
      </c>
      <c r="E1994" s="1">
        <v>4</v>
      </c>
      <c r="F1994" s="1">
        <v>316</v>
      </c>
      <c r="G1994" s="2"/>
    </row>
    <row r="1995" spans="1:7">
      <c r="A1995" s="1">
        <v>53081</v>
      </c>
      <c r="B1995" s="2">
        <v>39245</v>
      </c>
      <c r="C1995" s="3">
        <v>2194</v>
      </c>
      <c r="D1995" s="1">
        <v>75408</v>
      </c>
      <c r="E1995" s="1">
        <v>2</v>
      </c>
      <c r="F1995" s="1">
        <v>198</v>
      </c>
      <c r="G1995" s="2"/>
    </row>
    <row r="1996" spans="1:7">
      <c r="A1996" s="1">
        <v>53081</v>
      </c>
      <c r="B1996" s="2">
        <v>39245</v>
      </c>
      <c r="C1996" s="3">
        <v>2194</v>
      </c>
      <c r="D1996" s="1">
        <v>49748</v>
      </c>
      <c r="E1996" s="1">
        <v>1</v>
      </c>
      <c r="F1996" s="1">
        <v>3</v>
      </c>
      <c r="G1996" s="2"/>
    </row>
    <row r="1997" spans="1:7">
      <c r="A1997" s="1">
        <v>53109</v>
      </c>
      <c r="B1997" s="2">
        <v>39245</v>
      </c>
      <c r="C1997" s="3">
        <v>3827</v>
      </c>
      <c r="D1997" s="1">
        <v>16773</v>
      </c>
      <c r="E1997" s="1">
        <v>1</v>
      </c>
      <c r="F1997" s="1">
        <v>50</v>
      </c>
      <c r="G1997" s="2"/>
    </row>
    <row r="1998" spans="1:7">
      <c r="A1998" s="1">
        <v>53109</v>
      </c>
      <c r="B1998" s="2">
        <v>39245</v>
      </c>
      <c r="C1998" s="3">
        <v>3827</v>
      </c>
      <c r="D1998" s="1">
        <v>16775</v>
      </c>
      <c r="E1998" s="1">
        <v>1</v>
      </c>
      <c r="F1998" s="1">
        <v>75</v>
      </c>
      <c r="G1998" s="2"/>
    </row>
    <row r="1999" spans="1:7">
      <c r="A1999" s="1">
        <v>53109</v>
      </c>
      <c r="B1999" s="2">
        <v>39245</v>
      </c>
      <c r="C1999" s="3">
        <v>3827</v>
      </c>
      <c r="D1999" s="1">
        <v>16775</v>
      </c>
      <c r="E1999" s="1">
        <v>1</v>
      </c>
      <c r="F1999" s="1">
        <v>75</v>
      </c>
      <c r="G1999" s="2"/>
    </row>
    <row r="2000" spans="1:7">
      <c r="A2000" s="1">
        <v>53137</v>
      </c>
      <c r="B2000" s="2">
        <v>39245</v>
      </c>
      <c r="C2000" s="3">
        <v>62</v>
      </c>
      <c r="D2000" s="1">
        <v>47816</v>
      </c>
      <c r="E2000" s="1">
        <v>2</v>
      </c>
      <c r="F2000" s="1">
        <v>138</v>
      </c>
      <c r="G2000" s="2"/>
    </row>
    <row r="2001" spans="1:7">
      <c r="A2001" s="1">
        <v>53142</v>
      </c>
      <c r="B2001" s="2">
        <v>39245</v>
      </c>
      <c r="C2001" s="3">
        <v>6736</v>
      </c>
      <c r="D2001" s="1">
        <v>55573</v>
      </c>
      <c r="E2001" s="1">
        <v>1</v>
      </c>
      <c r="F2001" s="1">
        <v>40</v>
      </c>
      <c r="G2001" s="2"/>
    </row>
    <row r="2002" spans="1:7">
      <c r="A2002" s="1">
        <v>53212</v>
      </c>
      <c r="B2002" s="2">
        <v>39246</v>
      </c>
      <c r="C2002" s="3">
        <v>5096</v>
      </c>
      <c r="D2002" s="1">
        <v>73750</v>
      </c>
      <c r="E2002" s="1">
        <v>1</v>
      </c>
      <c r="F2002" s="1">
        <v>1992</v>
      </c>
      <c r="G2002" s="2"/>
    </row>
    <row r="2003" spans="1:7">
      <c r="A2003" s="1">
        <v>53269</v>
      </c>
      <c r="B2003" s="2">
        <v>39247</v>
      </c>
      <c r="C2003" s="3">
        <v>1944</v>
      </c>
      <c r="D2003" s="1">
        <v>81399</v>
      </c>
      <c r="E2003" s="1">
        <v>1</v>
      </c>
      <c r="F2003" s="1">
        <v>269</v>
      </c>
      <c r="G2003" s="2"/>
    </row>
    <row r="2004" spans="1:7">
      <c r="A2004" s="1">
        <v>53269</v>
      </c>
      <c r="B2004" s="2">
        <v>39247</v>
      </c>
      <c r="C2004" s="3">
        <v>1944</v>
      </c>
      <c r="D2004" s="1">
        <v>71635</v>
      </c>
      <c r="E2004" s="1">
        <v>1</v>
      </c>
      <c r="F2004" s="1">
        <v>690</v>
      </c>
      <c r="G2004" s="2"/>
    </row>
    <row r="2005" spans="1:7">
      <c r="A2005" s="1">
        <v>53270</v>
      </c>
      <c r="B2005" s="2">
        <v>39247</v>
      </c>
      <c r="C2005" s="3">
        <v>1982</v>
      </c>
      <c r="D2005" s="1">
        <v>2841</v>
      </c>
      <c r="E2005" s="1">
        <v>1</v>
      </c>
      <c r="F2005" s="1">
        <v>45</v>
      </c>
      <c r="G2005" s="2"/>
    </row>
    <row r="2006" spans="1:7">
      <c r="A2006" s="1">
        <v>53299</v>
      </c>
      <c r="B2006" s="2">
        <v>39247</v>
      </c>
      <c r="C2006" s="3">
        <v>3610</v>
      </c>
      <c r="D2006" s="1">
        <v>71763</v>
      </c>
      <c r="E2006" s="1">
        <v>1</v>
      </c>
      <c r="F2006" s="1">
        <v>499</v>
      </c>
      <c r="G2006" s="2"/>
    </row>
    <row r="2007" spans="1:7">
      <c r="A2007" s="1">
        <v>53303</v>
      </c>
      <c r="B2007" s="2">
        <v>39247</v>
      </c>
      <c r="C2007" s="3">
        <v>3855</v>
      </c>
      <c r="D2007" s="1">
        <v>72461</v>
      </c>
      <c r="E2007" s="1">
        <v>1</v>
      </c>
      <c r="F2007" s="1">
        <v>599</v>
      </c>
      <c r="G2007" s="2"/>
    </row>
    <row r="2008" spans="1:7">
      <c r="A2008" s="1">
        <v>53328</v>
      </c>
      <c r="B2008" s="2">
        <v>39247</v>
      </c>
      <c r="C2008" s="3">
        <v>5181</v>
      </c>
      <c r="D2008" s="1">
        <v>40069</v>
      </c>
      <c r="E2008" s="1">
        <v>1</v>
      </c>
      <c r="F2008" s="1">
        <v>169</v>
      </c>
      <c r="G2008" s="2"/>
    </row>
    <row r="2009" spans="1:7">
      <c r="A2009" s="1">
        <v>53328</v>
      </c>
      <c r="B2009" s="2">
        <v>39247</v>
      </c>
      <c r="C2009" s="3">
        <v>5181</v>
      </c>
      <c r="D2009" s="1">
        <v>77648</v>
      </c>
      <c r="E2009" s="1">
        <v>1</v>
      </c>
      <c r="F2009" s="1">
        <v>179</v>
      </c>
      <c r="G2009" s="2"/>
    </row>
    <row r="2010" spans="1:7">
      <c r="A2010" s="1">
        <v>53328</v>
      </c>
      <c r="B2010" s="2">
        <v>39247</v>
      </c>
      <c r="C2010" s="3">
        <v>5181</v>
      </c>
      <c r="D2010" s="1">
        <v>16672</v>
      </c>
      <c r="E2010" s="1">
        <v>1</v>
      </c>
      <c r="F2010" s="1">
        <v>70</v>
      </c>
      <c r="G2010" s="2"/>
    </row>
    <row r="2011" spans="1:7">
      <c r="A2011" s="1">
        <v>53348</v>
      </c>
      <c r="B2011" s="2">
        <v>39247</v>
      </c>
      <c r="C2011" s="3">
        <v>6997</v>
      </c>
      <c r="D2011" s="1">
        <v>63042</v>
      </c>
      <c r="E2011" s="1">
        <v>1</v>
      </c>
      <c r="F2011" s="1">
        <v>0</v>
      </c>
      <c r="G2011" s="2"/>
    </row>
    <row r="2012" spans="1:7">
      <c r="A2012" s="1">
        <v>53348</v>
      </c>
      <c r="B2012" s="2">
        <v>39247</v>
      </c>
      <c r="C2012" s="3">
        <v>6997</v>
      </c>
      <c r="D2012" s="1">
        <v>73750</v>
      </c>
      <c r="E2012" s="1">
        <v>1</v>
      </c>
      <c r="F2012" s="1">
        <v>1992</v>
      </c>
      <c r="G2012" s="2"/>
    </row>
    <row r="2013" spans="1:7">
      <c r="A2013" s="1">
        <v>53348</v>
      </c>
      <c r="B2013" s="2">
        <v>39247</v>
      </c>
      <c r="C2013" s="3">
        <v>6997</v>
      </c>
      <c r="D2013" s="1">
        <v>71651</v>
      </c>
      <c r="E2013" s="1">
        <v>1</v>
      </c>
      <c r="F2013" s="1">
        <v>299</v>
      </c>
      <c r="G2013" s="2"/>
    </row>
    <row r="2014" spans="1:7">
      <c r="A2014" s="1">
        <v>53348</v>
      </c>
      <c r="B2014" s="2">
        <v>39247</v>
      </c>
      <c r="C2014" s="3">
        <v>6997</v>
      </c>
      <c r="D2014" s="1">
        <v>65629</v>
      </c>
      <c r="E2014" s="1">
        <v>1</v>
      </c>
      <c r="F2014" s="1">
        <v>99</v>
      </c>
      <c r="G2014" s="2"/>
    </row>
    <row r="2015" spans="1:7">
      <c r="A2015" s="1">
        <v>53428</v>
      </c>
      <c r="B2015" s="2">
        <v>39248</v>
      </c>
      <c r="C2015" s="3">
        <v>542</v>
      </c>
      <c r="D2015" s="1">
        <v>79780</v>
      </c>
      <c r="E2015" s="1">
        <v>1</v>
      </c>
      <c r="F2015" s="1">
        <v>976</v>
      </c>
      <c r="G2015" s="2"/>
    </row>
    <row r="2016" spans="1:7">
      <c r="A2016" s="1">
        <v>53428</v>
      </c>
      <c r="B2016" s="2">
        <v>39248</v>
      </c>
      <c r="C2016" s="3">
        <v>542</v>
      </c>
      <c r="D2016" s="1">
        <v>65674</v>
      </c>
      <c r="E2016" s="1">
        <v>1</v>
      </c>
      <c r="F2016" s="1">
        <v>480</v>
      </c>
      <c r="G2016" s="2"/>
    </row>
    <row r="2017" spans="1:7">
      <c r="A2017" s="1">
        <v>53453</v>
      </c>
      <c r="B2017" s="2">
        <v>39248</v>
      </c>
      <c r="C2017" s="3">
        <v>7005</v>
      </c>
      <c r="D2017" s="1">
        <v>63992</v>
      </c>
      <c r="E2017" s="1">
        <v>1</v>
      </c>
      <c r="F2017" s="1">
        <v>400</v>
      </c>
      <c r="G2017" s="2"/>
    </row>
    <row r="2018" spans="1:7">
      <c r="A2018" s="1">
        <v>53453</v>
      </c>
      <c r="B2018" s="2">
        <v>39248</v>
      </c>
      <c r="C2018" s="3">
        <v>7005</v>
      </c>
      <c r="D2018" s="1">
        <v>63042</v>
      </c>
      <c r="E2018" s="1">
        <v>1</v>
      </c>
      <c r="F2018" s="1">
        <v>0</v>
      </c>
      <c r="G2018" s="2"/>
    </row>
    <row r="2019" spans="1:7">
      <c r="A2019" s="1">
        <v>53476</v>
      </c>
      <c r="B2019" s="2">
        <v>39249</v>
      </c>
      <c r="C2019" s="3">
        <v>1686</v>
      </c>
      <c r="D2019" s="1">
        <v>78379</v>
      </c>
      <c r="E2019" s="1">
        <v>1</v>
      </c>
      <c r="F2019" s="1">
        <v>1399</v>
      </c>
      <c r="G2019" s="2"/>
    </row>
    <row r="2020" spans="1:7">
      <c r="A2020" s="1">
        <v>53486</v>
      </c>
      <c r="B2020" s="2">
        <v>39249</v>
      </c>
      <c r="C2020" s="3">
        <v>2122</v>
      </c>
      <c r="D2020" s="1">
        <v>71621</v>
      </c>
      <c r="E2020" s="1">
        <v>1</v>
      </c>
      <c r="F2020" s="1">
        <v>4389</v>
      </c>
      <c r="G2020" s="2"/>
    </row>
    <row r="2021" spans="1:7">
      <c r="A2021" s="1">
        <v>53526</v>
      </c>
      <c r="B2021" s="2">
        <v>39249</v>
      </c>
      <c r="C2021" s="3">
        <v>4163</v>
      </c>
      <c r="D2021" s="1">
        <v>16783</v>
      </c>
      <c r="E2021" s="1">
        <v>1</v>
      </c>
      <c r="F2021" s="1">
        <v>290</v>
      </c>
      <c r="G2021" s="2"/>
    </row>
    <row r="2022" spans="1:7">
      <c r="A2022" s="1">
        <v>53540</v>
      </c>
      <c r="B2022" s="2">
        <v>39249</v>
      </c>
      <c r="C2022" s="3">
        <v>5348</v>
      </c>
      <c r="D2022" s="1">
        <v>72217</v>
      </c>
      <c r="E2022" s="1">
        <v>1</v>
      </c>
      <c r="F2022" s="1">
        <v>5888</v>
      </c>
      <c r="G2022" s="2"/>
    </row>
    <row r="2023" spans="1:7">
      <c r="A2023" s="1">
        <v>53540</v>
      </c>
      <c r="B2023" s="2">
        <v>39249</v>
      </c>
      <c r="C2023" s="3">
        <v>5348</v>
      </c>
      <c r="D2023" s="1">
        <v>73855</v>
      </c>
      <c r="E2023" s="1">
        <v>1</v>
      </c>
      <c r="F2023" s="1">
        <v>1299</v>
      </c>
      <c r="G2023" s="2"/>
    </row>
    <row r="2024" spans="1:7">
      <c r="A2024" s="1">
        <v>53898</v>
      </c>
      <c r="B2024" s="2">
        <v>39252</v>
      </c>
      <c r="C2024" s="3">
        <v>3212</v>
      </c>
      <c r="D2024" s="1">
        <v>69512</v>
      </c>
      <c r="E2024" s="1">
        <v>1</v>
      </c>
      <c r="F2024" s="1">
        <v>249</v>
      </c>
      <c r="G2024" s="2"/>
    </row>
    <row r="2025" spans="1:7">
      <c r="A2025" s="1">
        <v>53898</v>
      </c>
      <c r="B2025" s="2">
        <v>39252</v>
      </c>
      <c r="C2025" s="3">
        <v>3212</v>
      </c>
      <c r="D2025" s="1">
        <v>2808</v>
      </c>
      <c r="E2025" s="1">
        <v>1</v>
      </c>
      <c r="F2025" s="1">
        <v>109</v>
      </c>
      <c r="G2025" s="2"/>
    </row>
    <row r="2026" spans="1:7">
      <c r="A2026" s="1">
        <v>53898</v>
      </c>
      <c r="B2026" s="2">
        <v>39252</v>
      </c>
      <c r="C2026" s="3">
        <v>3212</v>
      </c>
      <c r="D2026" s="1">
        <v>2809</v>
      </c>
      <c r="E2026" s="1">
        <v>1</v>
      </c>
      <c r="F2026" s="1">
        <v>109</v>
      </c>
      <c r="G2026" s="2"/>
    </row>
    <row r="2027" spans="1:7">
      <c r="A2027" s="1">
        <v>53941</v>
      </c>
      <c r="B2027" s="2">
        <v>39252</v>
      </c>
      <c r="C2027" s="3">
        <v>539</v>
      </c>
      <c r="D2027" s="1">
        <v>81474</v>
      </c>
      <c r="E2027" s="1">
        <v>1</v>
      </c>
      <c r="F2027" s="1">
        <v>2190</v>
      </c>
      <c r="G2027" s="2"/>
    </row>
    <row r="2028" spans="1:7">
      <c r="A2028" s="1">
        <v>54027</v>
      </c>
      <c r="B2028" s="2">
        <v>39253</v>
      </c>
      <c r="C2028" s="3">
        <v>3212</v>
      </c>
      <c r="D2028" s="1">
        <v>72217</v>
      </c>
      <c r="E2028" s="1">
        <v>1</v>
      </c>
      <c r="F2028" s="1">
        <v>5888</v>
      </c>
      <c r="G2028" s="2"/>
    </row>
    <row r="2029" spans="1:7">
      <c r="A2029" s="1">
        <v>54089</v>
      </c>
      <c r="B2029" s="2">
        <v>39253</v>
      </c>
      <c r="C2029" s="3">
        <v>977</v>
      </c>
      <c r="D2029" s="1">
        <v>26465</v>
      </c>
      <c r="E2029" s="1">
        <v>1</v>
      </c>
      <c r="F2029" s="1">
        <v>800</v>
      </c>
      <c r="G2029" s="2"/>
    </row>
    <row r="2030" spans="1:7">
      <c r="A2030" s="1">
        <v>54135</v>
      </c>
      <c r="B2030" s="2">
        <v>39254</v>
      </c>
      <c r="C2030" s="3">
        <v>332</v>
      </c>
      <c r="D2030" s="1">
        <v>26465</v>
      </c>
      <c r="E2030" s="1">
        <v>1</v>
      </c>
      <c r="F2030" s="1">
        <v>2300</v>
      </c>
      <c r="G2030" s="2"/>
    </row>
    <row r="2031" spans="1:7">
      <c r="A2031" s="1">
        <v>54148</v>
      </c>
      <c r="B2031" s="2">
        <v>39254</v>
      </c>
      <c r="C2031" s="3">
        <v>3785</v>
      </c>
      <c r="D2031" s="1">
        <v>79615</v>
      </c>
      <c r="E2031" s="1">
        <v>1</v>
      </c>
      <c r="F2031" s="1">
        <v>1400</v>
      </c>
      <c r="G2031" s="2"/>
    </row>
    <row r="2032" spans="1:7">
      <c r="A2032" s="1">
        <v>54148</v>
      </c>
      <c r="B2032" s="2">
        <v>39254</v>
      </c>
      <c r="C2032" s="3">
        <v>3785</v>
      </c>
      <c r="D2032" s="1">
        <v>80770</v>
      </c>
      <c r="E2032" s="1">
        <v>1</v>
      </c>
      <c r="F2032" s="1">
        <v>1699</v>
      </c>
      <c r="G2032" s="2"/>
    </row>
    <row r="2033" spans="1:7">
      <c r="A2033" s="1">
        <v>54165</v>
      </c>
      <c r="B2033" s="2">
        <v>39254</v>
      </c>
      <c r="C2033" s="3">
        <v>4981</v>
      </c>
      <c r="D2033" s="1">
        <v>26465</v>
      </c>
      <c r="E2033" s="1">
        <v>1</v>
      </c>
      <c r="F2033" s="1">
        <v>800</v>
      </c>
      <c r="G2033" s="2"/>
    </row>
    <row r="2034" spans="1:7">
      <c r="A2034" s="1">
        <v>54198</v>
      </c>
      <c r="B2034" s="2">
        <v>39254</v>
      </c>
      <c r="C2034" s="3">
        <v>7042</v>
      </c>
      <c r="D2034" s="1">
        <v>58160</v>
      </c>
      <c r="E2034" s="1">
        <v>1</v>
      </c>
      <c r="F2034" s="1">
        <v>400</v>
      </c>
      <c r="G2034" s="2"/>
    </row>
    <row r="2035" spans="1:7">
      <c r="A2035" s="1">
        <v>54198</v>
      </c>
      <c r="B2035" s="2">
        <v>39254</v>
      </c>
      <c r="C2035" s="3">
        <v>7042</v>
      </c>
      <c r="D2035" s="1">
        <v>63042</v>
      </c>
      <c r="E2035" s="1">
        <v>1</v>
      </c>
      <c r="F2035" s="1">
        <v>0</v>
      </c>
      <c r="G2035" s="2"/>
    </row>
    <row r="2036" spans="1:7">
      <c r="A2036" s="1">
        <v>54385</v>
      </c>
      <c r="B2036" s="2">
        <v>39256</v>
      </c>
      <c r="C2036" s="3">
        <v>1672</v>
      </c>
      <c r="D2036" s="1">
        <v>71548</v>
      </c>
      <c r="E2036" s="1">
        <v>1</v>
      </c>
      <c r="F2036" s="1">
        <v>1290</v>
      </c>
      <c r="G2036" s="2"/>
    </row>
    <row r="2037" spans="1:7">
      <c r="A2037" s="1">
        <v>54385</v>
      </c>
      <c r="B2037" s="2">
        <v>39256</v>
      </c>
      <c r="C2037" s="3">
        <v>1672</v>
      </c>
      <c r="D2037" s="1">
        <v>60574</v>
      </c>
      <c r="E2037" s="1">
        <v>1</v>
      </c>
      <c r="F2037" s="1">
        <v>239</v>
      </c>
      <c r="G2037" s="2"/>
    </row>
    <row r="2038" spans="1:7">
      <c r="A2038" s="1">
        <v>54405</v>
      </c>
      <c r="B2038" s="2">
        <v>39256</v>
      </c>
      <c r="C2038" s="3">
        <v>284</v>
      </c>
      <c r="D2038" s="1">
        <v>71785</v>
      </c>
      <c r="E2038" s="1">
        <v>1</v>
      </c>
      <c r="F2038" s="1">
        <v>699</v>
      </c>
      <c r="G2038" s="2"/>
    </row>
    <row r="2039" spans="1:7">
      <c r="A2039" s="1">
        <v>54452</v>
      </c>
      <c r="B2039" s="2">
        <v>39256</v>
      </c>
      <c r="C2039" s="3">
        <v>539</v>
      </c>
      <c r="D2039" s="1">
        <v>77022</v>
      </c>
      <c r="E2039" s="1">
        <v>1</v>
      </c>
      <c r="F2039" s="1">
        <v>399</v>
      </c>
      <c r="G2039" s="2"/>
    </row>
    <row r="2040" spans="1:7">
      <c r="A2040" s="1">
        <v>54482</v>
      </c>
      <c r="B2040" s="2">
        <v>39256</v>
      </c>
      <c r="C2040" s="3">
        <v>7076</v>
      </c>
      <c r="D2040" s="1">
        <v>76541</v>
      </c>
      <c r="E2040" s="1">
        <v>1</v>
      </c>
      <c r="F2040" s="1">
        <v>799</v>
      </c>
      <c r="G2040" s="2"/>
    </row>
    <row r="2041" spans="1:7">
      <c r="A2041" s="1">
        <v>54548</v>
      </c>
      <c r="B2041" s="2">
        <v>39257</v>
      </c>
      <c r="C2041" s="3">
        <v>284</v>
      </c>
      <c r="D2041" s="1">
        <v>2809</v>
      </c>
      <c r="E2041" s="1">
        <v>1</v>
      </c>
      <c r="F2041" s="1">
        <v>109</v>
      </c>
      <c r="G2041" s="2"/>
    </row>
    <row r="2042" spans="1:7">
      <c r="A2042" s="1">
        <v>54548</v>
      </c>
      <c r="B2042" s="2">
        <v>39257</v>
      </c>
      <c r="C2042" s="3">
        <v>284</v>
      </c>
      <c r="D2042" s="1">
        <v>2811</v>
      </c>
      <c r="E2042" s="1">
        <v>1</v>
      </c>
      <c r="F2042" s="1">
        <v>113</v>
      </c>
      <c r="G2042" s="2"/>
    </row>
    <row r="2043" spans="1:7">
      <c r="A2043" s="1">
        <v>54548</v>
      </c>
      <c r="B2043" s="2">
        <v>39257</v>
      </c>
      <c r="C2043" s="3">
        <v>284</v>
      </c>
      <c r="D2043" s="1">
        <v>2808</v>
      </c>
      <c r="E2043" s="1">
        <v>1</v>
      </c>
      <c r="F2043" s="1">
        <v>109</v>
      </c>
      <c r="G2043" s="2"/>
    </row>
    <row r="2044" spans="1:7">
      <c r="A2044" s="1">
        <v>54639</v>
      </c>
      <c r="B2044" s="2">
        <v>39257</v>
      </c>
      <c r="C2044" s="3">
        <v>7076</v>
      </c>
      <c r="D2044" s="1">
        <v>63042</v>
      </c>
      <c r="E2044" s="1">
        <v>1</v>
      </c>
      <c r="F2044" s="1">
        <v>0</v>
      </c>
      <c r="G2044" s="2"/>
    </row>
    <row r="2045" spans="1:7">
      <c r="A2045" s="1">
        <v>54706</v>
      </c>
      <c r="B2045" s="2">
        <v>39258</v>
      </c>
      <c r="C2045" s="3">
        <v>284</v>
      </c>
      <c r="D2045" s="1">
        <v>78814</v>
      </c>
      <c r="E2045" s="1">
        <v>1</v>
      </c>
      <c r="F2045" s="1">
        <v>1100</v>
      </c>
      <c r="G2045" s="2"/>
    </row>
    <row r="2046" spans="1:7">
      <c r="A2046" s="1">
        <v>54706</v>
      </c>
      <c r="B2046" s="2">
        <v>39258</v>
      </c>
      <c r="C2046" s="3">
        <v>284</v>
      </c>
      <c r="D2046" s="1">
        <v>77953</v>
      </c>
      <c r="E2046" s="1">
        <v>1</v>
      </c>
      <c r="F2046" s="1">
        <v>7988</v>
      </c>
      <c r="G2046" s="2"/>
    </row>
    <row r="2047" spans="1:7">
      <c r="A2047" s="1">
        <v>54713</v>
      </c>
      <c r="B2047" s="2">
        <v>39258</v>
      </c>
      <c r="C2047" s="3">
        <v>332</v>
      </c>
      <c r="D2047" s="1">
        <v>67364</v>
      </c>
      <c r="E2047" s="1">
        <v>1</v>
      </c>
      <c r="F2047" s="1">
        <v>330</v>
      </c>
      <c r="G2047" s="2"/>
    </row>
    <row r="2048" spans="1:7">
      <c r="A2048" s="1">
        <v>54813</v>
      </c>
      <c r="B2048" s="2">
        <v>39259</v>
      </c>
      <c r="C2048" s="3">
        <v>139</v>
      </c>
      <c r="D2048" s="1">
        <v>71532</v>
      </c>
      <c r="E2048" s="1">
        <v>1</v>
      </c>
      <c r="F2048" s="1">
        <v>89</v>
      </c>
      <c r="G2048" s="2"/>
    </row>
    <row r="2049" spans="1:7">
      <c r="A2049" s="1">
        <v>54829</v>
      </c>
      <c r="B2049" s="2">
        <v>39259</v>
      </c>
      <c r="C2049" s="3">
        <v>1672</v>
      </c>
      <c r="D2049" s="1">
        <v>78138</v>
      </c>
      <c r="E2049" s="1">
        <v>1</v>
      </c>
      <c r="F2049" s="1">
        <v>27998</v>
      </c>
      <c r="G2049" s="2"/>
    </row>
    <row r="2050" spans="1:7">
      <c r="A2050" s="1">
        <v>54923</v>
      </c>
      <c r="B2050" s="2">
        <v>39260</v>
      </c>
      <c r="C2050" s="3">
        <v>1286</v>
      </c>
      <c r="D2050" s="1">
        <v>73960</v>
      </c>
      <c r="E2050" s="1">
        <v>1</v>
      </c>
      <c r="F2050" s="1">
        <v>435</v>
      </c>
      <c r="G2050" s="2"/>
    </row>
    <row r="2051" spans="1:7">
      <c r="A2051" s="1">
        <v>54939</v>
      </c>
      <c r="B2051" s="2">
        <v>39260</v>
      </c>
      <c r="C2051" s="3">
        <v>1672</v>
      </c>
      <c r="D2051" s="1">
        <v>79615</v>
      </c>
      <c r="E2051" s="1">
        <v>1</v>
      </c>
      <c r="F2051" s="1">
        <v>1450</v>
      </c>
      <c r="G2051" s="2"/>
    </row>
    <row r="2052" spans="1:7">
      <c r="A2052" s="1">
        <v>55121</v>
      </c>
      <c r="B2052" s="2">
        <v>39262</v>
      </c>
      <c r="C2052" s="3">
        <v>1006</v>
      </c>
      <c r="D2052" s="1">
        <v>78482</v>
      </c>
      <c r="E2052" s="1">
        <v>1</v>
      </c>
      <c r="F2052" s="1">
        <v>349</v>
      </c>
      <c r="G2052" s="2"/>
    </row>
    <row r="2053" spans="1:7">
      <c r="A2053" s="1">
        <v>55213</v>
      </c>
      <c r="B2053" s="2">
        <v>39262</v>
      </c>
      <c r="C2053" s="3">
        <v>6813</v>
      </c>
      <c r="D2053" s="1">
        <v>66816</v>
      </c>
      <c r="E2053" s="1">
        <v>1</v>
      </c>
      <c r="F2053" s="1">
        <v>2490</v>
      </c>
      <c r="G2053" s="2"/>
    </row>
    <row r="2054" spans="1:7">
      <c r="A2054" s="1">
        <v>55265</v>
      </c>
      <c r="B2054" s="2">
        <v>39263</v>
      </c>
      <c r="C2054" s="3">
        <v>1686</v>
      </c>
      <c r="D2054" s="1">
        <v>80570</v>
      </c>
      <c r="E2054" s="1">
        <v>1</v>
      </c>
      <c r="F2054" s="1">
        <v>3990</v>
      </c>
      <c r="G2054" s="2"/>
    </row>
    <row r="2055" spans="1:7">
      <c r="A2055" s="1">
        <v>55265</v>
      </c>
      <c r="B2055" s="2">
        <v>39263</v>
      </c>
      <c r="C2055" s="3">
        <v>1686</v>
      </c>
      <c r="D2055" s="1">
        <v>66593</v>
      </c>
      <c r="E2055" s="1">
        <v>1</v>
      </c>
      <c r="F2055" s="1">
        <v>299</v>
      </c>
      <c r="G2055" s="2"/>
    </row>
    <row r="2056" spans="1:7">
      <c r="A2056" s="1">
        <v>55273</v>
      </c>
      <c r="B2056" s="2">
        <v>39263</v>
      </c>
      <c r="C2056" s="3">
        <v>2239</v>
      </c>
      <c r="D2056" s="1">
        <v>26465</v>
      </c>
      <c r="E2056" s="1">
        <v>1</v>
      </c>
      <c r="F2056" s="1">
        <v>800</v>
      </c>
      <c r="G2056" s="2"/>
    </row>
    <row r="2057" spans="1:7">
      <c r="A2057" s="1">
        <v>55324</v>
      </c>
      <c r="B2057" s="2">
        <v>39263</v>
      </c>
      <c r="C2057" s="3">
        <v>4780</v>
      </c>
      <c r="D2057" s="1">
        <v>79635</v>
      </c>
      <c r="E2057" s="1">
        <v>1</v>
      </c>
      <c r="F2057" s="1">
        <v>1890</v>
      </c>
      <c r="G2057" s="2"/>
    </row>
    <row r="2058" spans="1:7">
      <c r="A2058" s="1">
        <v>55324</v>
      </c>
      <c r="B2058" s="2">
        <v>39263</v>
      </c>
      <c r="C2058" s="3">
        <v>4780</v>
      </c>
      <c r="D2058" s="1">
        <v>76630</v>
      </c>
      <c r="E2058" s="1">
        <v>1</v>
      </c>
      <c r="F2058" s="1">
        <v>11800</v>
      </c>
      <c r="G2058" s="2"/>
    </row>
    <row r="2059" spans="1:7">
      <c r="A2059" s="1">
        <v>55381</v>
      </c>
      <c r="B2059" s="2">
        <v>39263</v>
      </c>
      <c r="C2059" s="3">
        <v>87</v>
      </c>
      <c r="D2059" s="1">
        <v>65629</v>
      </c>
      <c r="E2059" s="1">
        <v>1</v>
      </c>
      <c r="F2059" s="1">
        <v>99</v>
      </c>
      <c r="G2059" s="2"/>
    </row>
    <row r="2060" spans="1:7">
      <c r="A2060" s="1">
        <v>55440</v>
      </c>
      <c r="B2060" s="2">
        <v>39264</v>
      </c>
      <c r="C2060" s="3">
        <v>3233</v>
      </c>
      <c r="D2060" s="1">
        <v>81053</v>
      </c>
      <c r="E2060" s="1">
        <v>1</v>
      </c>
      <c r="F2060" s="1">
        <v>299</v>
      </c>
      <c r="G2060" s="2"/>
    </row>
    <row r="2061" spans="1:7">
      <c r="A2061" s="1">
        <v>55500</v>
      </c>
      <c r="B2061" s="2">
        <v>39264</v>
      </c>
      <c r="C2061" s="3">
        <v>6561</v>
      </c>
      <c r="D2061" s="1">
        <v>2760</v>
      </c>
      <c r="E2061" s="1">
        <v>1</v>
      </c>
      <c r="F2061" s="1">
        <v>60</v>
      </c>
      <c r="G2061" s="2"/>
    </row>
    <row r="2062" spans="1:7">
      <c r="A2062" s="1">
        <v>55500</v>
      </c>
      <c r="B2062" s="2">
        <v>39264</v>
      </c>
      <c r="C2062" s="3">
        <v>6561</v>
      </c>
      <c r="D2062" s="1">
        <v>65630</v>
      </c>
      <c r="E2062" s="1">
        <v>1</v>
      </c>
      <c r="F2062" s="1">
        <v>119</v>
      </c>
      <c r="G2062" s="2"/>
    </row>
    <row r="2063" spans="1:7">
      <c r="A2063" s="1">
        <v>55567</v>
      </c>
      <c r="B2063" s="2">
        <v>39265</v>
      </c>
      <c r="C2063" s="3">
        <v>2778</v>
      </c>
      <c r="D2063" s="1">
        <v>76147</v>
      </c>
      <c r="E2063" s="1">
        <v>1</v>
      </c>
      <c r="F2063" s="1">
        <v>259</v>
      </c>
      <c r="G2063" s="2"/>
    </row>
    <row r="2064" spans="1:7">
      <c r="A2064" s="1">
        <v>55777</v>
      </c>
      <c r="B2064" s="2">
        <v>39267</v>
      </c>
      <c r="C2064" s="3">
        <v>1335</v>
      </c>
      <c r="D2064" s="1">
        <v>76757</v>
      </c>
      <c r="E2064" s="1">
        <v>2</v>
      </c>
      <c r="F2064" s="1">
        <v>5980</v>
      </c>
      <c r="G2064" s="2"/>
    </row>
    <row r="2065" spans="1:7">
      <c r="A2065" s="1">
        <v>55795</v>
      </c>
      <c r="B2065" s="2">
        <v>39267</v>
      </c>
      <c r="C2065" s="3">
        <v>1944</v>
      </c>
      <c r="D2065" s="1">
        <v>71560</v>
      </c>
      <c r="E2065" s="1">
        <v>1</v>
      </c>
      <c r="F2065" s="1">
        <v>1888</v>
      </c>
      <c r="G2065" s="2"/>
    </row>
    <row r="2066" spans="1:7">
      <c r="A2066" s="1">
        <v>55886</v>
      </c>
      <c r="B2066" s="2">
        <v>39268</v>
      </c>
      <c r="C2066" s="3">
        <v>1121</v>
      </c>
      <c r="D2066" s="1">
        <v>77600</v>
      </c>
      <c r="E2066" s="1">
        <v>1</v>
      </c>
      <c r="F2066" s="1">
        <v>559</v>
      </c>
      <c r="G2066" s="2"/>
    </row>
    <row r="2067" spans="1:7">
      <c r="A2067" s="1">
        <v>55949</v>
      </c>
      <c r="B2067" s="2">
        <v>39268</v>
      </c>
      <c r="C2067" s="3">
        <v>4780</v>
      </c>
      <c r="D2067" s="1">
        <v>40236</v>
      </c>
      <c r="E2067" s="1">
        <v>2</v>
      </c>
      <c r="F2067" s="1">
        <v>1204</v>
      </c>
      <c r="G2067" s="2"/>
    </row>
    <row r="2068" spans="1:7">
      <c r="A2068" s="1">
        <v>56214</v>
      </c>
      <c r="B2068" s="2">
        <v>39270</v>
      </c>
      <c r="C2068" s="3">
        <v>5697</v>
      </c>
      <c r="D2068" s="1">
        <v>65707</v>
      </c>
      <c r="E2068" s="1">
        <v>1</v>
      </c>
      <c r="F2068" s="1">
        <v>20</v>
      </c>
      <c r="G2068" s="2"/>
    </row>
    <row r="2069" spans="1:7">
      <c r="A2069" s="1">
        <v>56214</v>
      </c>
      <c r="B2069" s="2">
        <v>39270</v>
      </c>
      <c r="C2069" s="3">
        <v>5697</v>
      </c>
      <c r="D2069" s="1">
        <v>65707</v>
      </c>
      <c r="E2069" s="1">
        <v>1</v>
      </c>
      <c r="F2069" s="1">
        <v>20</v>
      </c>
      <c r="G2069" s="2"/>
    </row>
    <row r="2070" spans="1:7">
      <c r="A2070" s="1">
        <v>56227</v>
      </c>
      <c r="B2070" s="2">
        <v>39270</v>
      </c>
      <c r="C2070" s="3">
        <v>6820</v>
      </c>
      <c r="D2070" s="1">
        <v>76122</v>
      </c>
      <c r="E2070" s="1">
        <v>1</v>
      </c>
      <c r="F2070" s="1">
        <v>399</v>
      </c>
      <c r="G2070" s="2"/>
    </row>
    <row r="2071" spans="1:7">
      <c r="A2071" s="1">
        <v>56239</v>
      </c>
      <c r="B2071" s="2">
        <v>39270</v>
      </c>
      <c r="C2071" s="3">
        <v>7200</v>
      </c>
      <c r="D2071" s="1">
        <v>63042</v>
      </c>
      <c r="E2071" s="1">
        <v>1</v>
      </c>
      <c r="F2071" s="1">
        <v>0</v>
      </c>
      <c r="G2071" s="2"/>
    </row>
    <row r="2072" spans="1:7">
      <c r="A2072" s="1">
        <v>56268</v>
      </c>
      <c r="B2072" s="2">
        <v>39271</v>
      </c>
      <c r="C2072" s="3">
        <v>1446</v>
      </c>
      <c r="D2072" s="1">
        <v>71625</v>
      </c>
      <c r="E2072" s="1">
        <v>1</v>
      </c>
      <c r="F2072" s="1">
        <v>299</v>
      </c>
      <c r="G2072" s="2"/>
    </row>
    <row r="2073" spans="1:7">
      <c r="A2073" s="1">
        <v>56268</v>
      </c>
      <c r="B2073" s="2">
        <v>39271</v>
      </c>
      <c r="C2073" s="3">
        <v>1446</v>
      </c>
      <c r="D2073" s="1">
        <v>66813</v>
      </c>
      <c r="E2073" s="1">
        <v>1</v>
      </c>
      <c r="F2073" s="1">
        <v>195</v>
      </c>
      <c r="G2073" s="2"/>
    </row>
    <row r="2074" spans="1:7">
      <c r="A2074" s="1">
        <v>56286</v>
      </c>
      <c r="B2074" s="2">
        <v>39271</v>
      </c>
      <c r="C2074" s="3">
        <v>1679</v>
      </c>
      <c r="D2074" s="1">
        <v>81837</v>
      </c>
      <c r="E2074" s="1">
        <v>1</v>
      </c>
      <c r="F2074" s="1">
        <v>1</v>
      </c>
      <c r="G2074" s="2"/>
    </row>
    <row r="2075" spans="1:7">
      <c r="A2075" s="1">
        <v>56286</v>
      </c>
      <c r="B2075" s="2">
        <v>39271</v>
      </c>
      <c r="C2075" s="3">
        <v>1679</v>
      </c>
      <c r="D2075" s="1">
        <v>26466</v>
      </c>
      <c r="E2075" s="1">
        <v>1</v>
      </c>
      <c r="F2075" s="1">
        <v>800</v>
      </c>
      <c r="G2075" s="2"/>
    </row>
    <row r="2076" spans="1:7">
      <c r="A2076" s="1">
        <v>56389</v>
      </c>
      <c r="B2076" s="2">
        <v>39271</v>
      </c>
      <c r="C2076" s="3">
        <v>62</v>
      </c>
      <c r="D2076" s="1">
        <v>26465</v>
      </c>
      <c r="E2076" s="1">
        <v>1</v>
      </c>
      <c r="F2076" s="1">
        <v>2300</v>
      </c>
      <c r="G2076" s="2"/>
    </row>
    <row r="2077" spans="1:7">
      <c r="A2077" s="1">
        <v>56393</v>
      </c>
      <c r="B2077" s="2">
        <v>39271</v>
      </c>
      <c r="C2077" s="3">
        <v>6680</v>
      </c>
      <c r="D2077" s="1">
        <v>79781</v>
      </c>
      <c r="E2077" s="1">
        <v>1</v>
      </c>
      <c r="F2077" s="1">
        <v>1444</v>
      </c>
      <c r="G2077" s="2"/>
    </row>
    <row r="2078" spans="1:7">
      <c r="A2078" s="1">
        <v>56469</v>
      </c>
      <c r="B2078" s="2">
        <v>39272</v>
      </c>
      <c r="C2078" s="3">
        <v>3827</v>
      </c>
      <c r="D2078" s="1">
        <v>71633</v>
      </c>
      <c r="E2078" s="1">
        <v>1</v>
      </c>
      <c r="F2078" s="1">
        <v>315</v>
      </c>
      <c r="G2078" s="2"/>
    </row>
    <row r="2079" spans="1:7">
      <c r="A2079" s="1">
        <v>56469</v>
      </c>
      <c r="B2079" s="2">
        <v>39272</v>
      </c>
      <c r="C2079" s="3">
        <v>3827</v>
      </c>
      <c r="D2079" s="1">
        <v>71633</v>
      </c>
      <c r="E2079" s="1">
        <v>1</v>
      </c>
      <c r="F2079" s="1">
        <v>315</v>
      </c>
      <c r="G2079" s="2"/>
    </row>
    <row r="2080" spans="1:7">
      <c r="A2080" s="1">
        <v>56469</v>
      </c>
      <c r="B2080" s="2">
        <v>39272</v>
      </c>
      <c r="C2080" s="3">
        <v>3827</v>
      </c>
      <c r="D2080" s="1">
        <v>77282</v>
      </c>
      <c r="E2080" s="1">
        <v>1</v>
      </c>
      <c r="F2080" s="1">
        <v>469</v>
      </c>
      <c r="G2080" s="2"/>
    </row>
    <row r="2081" spans="1:7">
      <c r="A2081" s="1">
        <v>56469</v>
      </c>
      <c r="B2081" s="2">
        <v>39272</v>
      </c>
      <c r="C2081" s="3">
        <v>3827</v>
      </c>
      <c r="D2081" s="1">
        <v>75000</v>
      </c>
      <c r="E2081" s="1">
        <v>1</v>
      </c>
      <c r="F2081" s="1">
        <v>198</v>
      </c>
      <c r="G2081" s="2"/>
    </row>
    <row r="2082" spans="1:7">
      <c r="A2082" s="1">
        <v>56491</v>
      </c>
      <c r="B2082" s="2">
        <v>39272</v>
      </c>
      <c r="C2082" s="3">
        <v>4834</v>
      </c>
      <c r="D2082" s="1">
        <v>26466</v>
      </c>
      <c r="E2082" s="1">
        <v>1</v>
      </c>
      <c r="F2082" s="1">
        <v>800</v>
      </c>
      <c r="G2082" s="2"/>
    </row>
    <row r="2083" spans="1:7">
      <c r="A2083" s="1">
        <v>56592</v>
      </c>
      <c r="B2083" s="2">
        <v>39273</v>
      </c>
      <c r="C2083" s="3">
        <v>3827</v>
      </c>
      <c r="D2083" s="1">
        <v>75438</v>
      </c>
      <c r="E2083" s="1">
        <v>1</v>
      </c>
      <c r="F2083" s="1">
        <v>7988</v>
      </c>
      <c r="G2083" s="2"/>
    </row>
    <row r="2084" spans="1:7">
      <c r="A2084" s="1">
        <v>56603</v>
      </c>
      <c r="B2084" s="2">
        <v>39273</v>
      </c>
      <c r="C2084" s="3">
        <v>4876</v>
      </c>
      <c r="D2084" s="1">
        <v>76595</v>
      </c>
      <c r="E2084" s="1">
        <v>1</v>
      </c>
      <c r="F2084" s="1">
        <v>129</v>
      </c>
      <c r="G2084" s="2"/>
    </row>
    <row r="2085" spans="1:7">
      <c r="A2085" s="1">
        <v>56661</v>
      </c>
      <c r="B2085" s="2">
        <v>39274</v>
      </c>
      <c r="C2085" s="3">
        <v>2030</v>
      </c>
      <c r="D2085" s="1">
        <v>56152</v>
      </c>
      <c r="E2085" s="1">
        <v>1</v>
      </c>
      <c r="F2085" s="1">
        <v>249</v>
      </c>
      <c r="G2085" s="2"/>
    </row>
    <row r="2086" spans="1:7">
      <c r="A2086" s="1">
        <v>56668</v>
      </c>
      <c r="B2086" s="2">
        <v>39274</v>
      </c>
      <c r="C2086" s="3">
        <v>2377</v>
      </c>
      <c r="D2086" s="1">
        <v>77010</v>
      </c>
      <c r="E2086" s="1">
        <v>1</v>
      </c>
      <c r="F2086" s="1">
        <v>229</v>
      </c>
      <c r="G2086" s="2"/>
    </row>
    <row r="2087" spans="1:7">
      <c r="A2087" s="1">
        <v>56714</v>
      </c>
      <c r="B2087" s="2">
        <v>39274</v>
      </c>
      <c r="C2087" s="3">
        <v>5959</v>
      </c>
      <c r="D2087" s="1">
        <v>77155</v>
      </c>
      <c r="E2087" s="1">
        <v>1</v>
      </c>
      <c r="F2087" s="1">
        <v>1099</v>
      </c>
      <c r="G2087" s="2"/>
    </row>
    <row r="2088" spans="1:7">
      <c r="A2088" s="1">
        <v>56774</v>
      </c>
      <c r="B2088" s="2">
        <v>39275</v>
      </c>
      <c r="C2088" s="3">
        <v>2239</v>
      </c>
      <c r="D2088" s="1">
        <v>2808</v>
      </c>
      <c r="E2088" s="1">
        <v>1</v>
      </c>
      <c r="F2088" s="1">
        <v>99</v>
      </c>
      <c r="G2088" s="2"/>
    </row>
    <row r="2089" spans="1:7">
      <c r="A2089" s="1">
        <v>56859</v>
      </c>
      <c r="B2089" s="2">
        <v>39276</v>
      </c>
      <c r="C2089" s="3">
        <v>1118</v>
      </c>
      <c r="D2089" s="1">
        <v>74687</v>
      </c>
      <c r="E2089" s="1">
        <v>1</v>
      </c>
      <c r="F2089" s="1">
        <v>99</v>
      </c>
      <c r="G2089" s="2"/>
    </row>
    <row r="2090" spans="1:7">
      <c r="A2090" s="1">
        <v>56878</v>
      </c>
      <c r="B2090" s="2">
        <v>39276</v>
      </c>
      <c r="C2090" s="3">
        <v>1286</v>
      </c>
      <c r="D2090" s="1">
        <v>80355</v>
      </c>
      <c r="E2090" s="1">
        <v>1</v>
      </c>
      <c r="F2090" s="1">
        <v>389</v>
      </c>
      <c r="G2090" s="2"/>
    </row>
    <row r="2091" spans="1:7">
      <c r="A2091" s="1">
        <v>56923</v>
      </c>
      <c r="B2091" s="2">
        <v>39276</v>
      </c>
      <c r="C2091" s="3">
        <v>1672</v>
      </c>
      <c r="D2091" s="1">
        <v>67515</v>
      </c>
      <c r="E2091" s="1">
        <v>10</v>
      </c>
      <c r="F2091" s="1">
        <v>790</v>
      </c>
      <c r="G2091" s="2"/>
    </row>
    <row r="2092" spans="1:7">
      <c r="A2092" s="1">
        <v>56923</v>
      </c>
      <c r="B2092" s="2">
        <v>39276</v>
      </c>
      <c r="C2092" s="3">
        <v>1672</v>
      </c>
      <c r="D2092" s="1">
        <v>80236</v>
      </c>
      <c r="E2092" s="1">
        <v>1</v>
      </c>
      <c r="F2092" s="1">
        <v>6990</v>
      </c>
      <c r="G2092" s="2"/>
    </row>
    <row r="2093" spans="1:7">
      <c r="A2093" s="1">
        <v>56923</v>
      </c>
      <c r="B2093" s="2">
        <v>39276</v>
      </c>
      <c r="C2093" s="3">
        <v>1672</v>
      </c>
      <c r="D2093" s="1">
        <v>70986</v>
      </c>
      <c r="E2093" s="1">
        <v>1</v>
      </c>
      <c r="F2093" s="1">
        <v>499</v>
      </c>
      <c r="G2093" s="2"/>
    </row>
    <row r="2094" spans="1:7">
      <c r="A2094" s="1">
        <v>56924</v>
      </c>
      <c r="B2094" s="2">
        <v>39276</v>
      </c>
      <c r="C2094" s="3">
        <v>1686</v>
      </c>
      <c r="D2094" s="1">
        <v>75568</v>
      </c>
      <c r="E2094" s="1">
        <v>1</v>
      </c>
      <c r="F2094" s="1">
        <v>999</v>
      </c>
      <c r="G2094" s="2"/>
    </row>
    <row r="2095" spans="1:7">
      <c r="A2095" s="1">
        <v>56955</v>
      </c>
      <c r="B2095" s="2">
        <v>39276</v>
      </c>
      <c r="C2095" s="3">
        <v>1982</v>
      </c>
      <c r="D2095" s="1">
        <v>78871</v>
      </c>
      <c r="E2095" s="1">
        <v>1</v>
      </c>
      <c r="F2095" s="1">
        <v>13630</v>
      </c>
      <c r="G2095" s="2"/>
    </row>
    <row r="2096" spans="1:7">
      <c r="A2096" s="1">
        <v>56955</v>
      </c>
      <c r="B2096" s="2">
        <v>39276</v>
      </c>
      <c r="C2096" s="3">
        <v>1982</v>
      </c>
      <c r="D2096" s="1">
        <v>75922</v>
      </c>
      <c r="E2096" s="1">
        <v>1</v>
      </c>
      <c r="F2096" s="1">
        <v>149</v>
      </c>
      <c r="G2096" s="2"/>
    </row>
    <row r="2097" spans="1:7">
      <c r="A2097" s="1">
        <v>56955</v>
      </c>
      <c r="B2097" s="2">
        <v>39276</v>
      </c>
      <c r="C2097" s="3">
        <v>1982</v>
      </c>
      <c r="D2097" s="1">
        <v>75922</v>
      </c>
      <c r="E2097" s="1">
        <v>1</v>
      </c>
      <c r="F2097" s="1">
        <v>149</v>
      </c>
      <c r="G2097" s="2"/>
    </row>
    <row r="2098" spans="1:7">
      <c r="A2098" s="1">
        <v>56955</v>
      </c>
      <c r="B2098" s="2">
        <v>39276</v>
      </c>
      <c r="C2098" s="3">
        <v>1982</v>
      </c>
      <c r="D2098" s="1">
        <v>75070</v>
      </c>
      <c r="E2098" s="1">
        <v>1</v>
      </c>
      <c r="F2098" s="1">
        <v>1200</v>
      </c>
      <c r="G2098" s="2"/>
    </row>
    <row r="2099" spans="1:7">
      <c r="A2099" s="1">
        <v>57029</v>
      </c>
      <c r="B2099" s="2">
        <v>39276</v>
      </c>
      <c r="C2099" s="3">
        <v>284</v>
      </c>
      <c r="D2099" s="1">
        <v>26465</v>
      </c>
      <c r="E2099" s="1">
        <v>1</v>
      </c>
      <c r="F2099" s="1">
        <v>800</v>
      </c>
      <c r="G2099" s="2"/>
    </row>
    <row r="2100" spans="1:7">
      <c r="A2100" s="1">
        <v>57042</v>
      </c>
      <c r="B2100" s="2">
        <v>39276</v>
      </c>
      <c r="C2100" s="3">
        <v>2989</v>
      </c>
      <c r="D2100" s="1">
        <v>61986</v>
      </c>
      <c r="E2100" s="1">
        <v>1</v>
      </c>
      <c r="F2100" s="1">
        <v>20</v>
      </c>
      <c r="G2100" s="2"/>
    </row>
    <row r="2101" spans="1:7">
      <c r="A2101" s="1">
        <v>57079</v>
      </c>
      <c r="B2101" s="2">
        <v>39276</v>
      </c>
      <c r="C2101" s="3">
        <v>332</v>
      </c>
      <c r="D2101" s="1">
        <v>77959</v>
      </c>
      <c r="E2101" s="1">
        <v>1</v>
      </c>
      <c r="F2101" s="1">
        <v>239</v>
      </c>
      <c r="G2101" s="2"/>
    </row>
    <row r="2102" spans="1:7">
      <c r="A2102" s="1">
        <v>57079</v>
      </c>
      <c r="B2102" s="2">
        <v>39276</v>
      </c>
      <c r="C2102" s="3">
        <v>332</v>
      </c>
      <c r="D2102" s="1">
        <v>77224</v>
      </c>
      <c r="E2102" s="1">
        <v>1</v>
      </c>
      <c r="F2102" s="1">
        <v>489</v>
      </c>
      <c r="G2102" s="2"/>
    </row>
    <row r="2103" spans="1:7">
      <c r="A2103" s="1">
        <v>57079</v>
      </c>
      <c r="B2103" s="2">
        <v>39276</v>
      </c>
      <c r="C2103" s="3">
        <v>332</v>
      </c>
      <c r="D2103" s="1">
        <v>77223</v>
      </c>
      <c r="E2103" s="1">
        <v>1</v>
      </c>
      <c r="F2103" s="1">
        <v>489</v>
      </c>
      <c r="G2103" s="2"/>
    </row>
    <row r="2104" spans="1:7">
      <c r="A2104" s="1">
        <v>57109</v>
      </c>
      <c r="B2104" s="2">
        <v>39276</v>
      </c>
      <c r="C2104" s="3">
        <v>3610</v>
      </c>
      <c r="D2104" s="1">
        <v>81544</v>
      </c>
      <c r="E2104" s="1">
        <v>3</v>
      </c>
      <c r="F2104" s="1">
        <v>17994</v>
      </c>
      <c r="G2104" s="2"/>
    </row>
    <row r="2105" spans="1:7">
      <c r="A2105" s="1">
        <v>57128</v>
      </c>
      <c r="B2105" s="2">
        <v>39276</v>
      </c>
      <c r="C2105" s="3">
        <v>3827</v>
      </c>
      <c r="D2105" s="1">
        <v>78423</v>
      </c>
      <c r="E2105" s="1">
        <v>1</v>
      </c>
      <c r="F2105" s="1">
        <v>299</v>
      </c>
      <c r="G2105" s="2"/>
    </row>
    <row r="2106" spans="1:7">
      <c r="A2106" s="1">
        <v>57128</v>
      </c>
      <c r="B2106" s="2">
        <v>39276</v>
      </c>
      <c r="C2106" s="3">
        <v>3827</v>
      </c>
      <c r="D2106" s="1">
        <v>60574</v>
      </c>
      <c r="E2106" s="1">
        <v>2</v>
      </c>
      <c r="F2106" s="1">
        <v>376</v>
      </c>
      <c r="G2106" s="2"/>
    </row>
    <row r="2107" spans="1:7">
      <c r="A2107" s="1">
        <v>57134</v>
      </c>
      <c r="B2107" s="2">
        <v>39276</v>
      </c>
      <c r="C2107" s="3">
        <v>3868</v>
      </c>
      <c r="D2107" s="1">
        <v>26466</v>
      </c>
      <c r="E2107" s="1">
        <v>1</v>
      </c>
      <c r="F2107" s="1">
        <v>500</v>
      </c>
      <c r="G2107" s="2"/>
    </row>
    <row r="2108" spans="1:7">
      <c r="A2108" s="1">
        <v>57160</v>
      </c>
      <c r="B2108" s="2">
        <v>39276</v>
      </c>
      <c r="C2108" s="3">
        <v>4163</v>
      </c>
      <c r="D2108" s="1">
        <v>79461</v>
      </c>
      <c r="E2108" s="1">
        <v>1</v>
      </c>
      <c r="F2108" s="1">
        <v>4998</v>
      </c>
      <c r="G2108" s="2"/>
    </row>
    <row r="2109" spans="1:7">
      <c r="A2109" s="1">
        <v>57191</v>
      </c>
      <c r="B2109" s="2">
        <v>39276</v>
      </c>
      <c r="C2109" s="3">
        <v>4515</v>
      </c>
      <c r="D2109" s="1">
        <v>63042</v>
      </c>
      <c r="E2109" s="1">
        <v>1</v>
      </c>
      <c r="F2109" s="1">
        <v>100</v>
      </c>
      <c r="G2109" s="2"/>
    </row>
    <row r="2110" spans="1:7">
      <c r="A2110" s="1">
        <v>57200</v>
      </c>
      <c r="B2110" s="2">
        <v>39276</v>
      </c>
      <c r="C2110" s="3">
        <v>4608</v>
      </c>
      <c r="D2110" s="1">
        <v>81182</v>
      </c>
      <c r="E2110" s="1">
        <v>1</v>
      </c>
      <c r="F2110" s="1">
        <v>35910</v>
      </c>
      <c r="G2110" s="2"/>
    </row>
    <row r="2111" spans="1:7">
      <c r="A2111" s="1">
        <v>57200</v>
      </c>
      <c r="B2111" s="2">
        <v>39276</v>
      </c>
      <c r="C2111" s="3">
        <v>4608</v>
      </c>
      <c r="D2111" s="1">
        <v>26465</v>
      </c>
      <c r="E2111" s="1">
        <v>1</v>
      </c>
      <c r="F2111" s="1">
        <v>800</v>
      </c>
      <c r="G2111" s="2"/>
    </row>
    <row r="2112" spans="1:7">
      <c r="A2112" s="1">
        <v>57215</v>
      </c>
      <c r="B2112" s="2">
        <v>39276</v>
      </c>
      <c r="C2112" s="3">
        <v>4876</v>
      </c>
      <c r="D2112" s="1">
        <v>48863</v>
      </c>
      <c r="E2112" s="1">
        <v>1</v>
      </c>
      <c r="F2112" s="1">
        <v>0</v>
      </c>
      <c r="G2112" s="2"/>
    </row>
    <row r="2113" spans="1:7">
      <c r="A2113" s="1">
        <v>57215</v>
      </c>
      <c r="B2113" s="2">
        <v>39276</v>
      </c>
      <c r="C2113" s="3">
        <v>4876</v>
      </c>
      <c r="D2113" s="1">
        <v>75408</v>
      </c>
      <c r="E2113" s="1">
        <v>1</v>
      </c>
      <c r="F2113" s="1">
        <v>48</v>
      </c>
      <c r="G2113" s="2"/>
    </row>
    <row r="2114" spans="1:7">
      <c r="A2114" s="1">
        <v>57215</v>
      </c>
      <c r="B2114" s="2">
        <v>39276</v>
      </c>
      <c r="C2114" s="3">
        <v>4876</v>
      </c>
      <c r="D2114" s="1">
        <v>75408</v>
      </c>
      <c r="E2114" s="1">
        <v>1</v>
      </c>
      <c r="F2114" s="1">
        <v>48</v>
      </c>
      <c r="G2114" s="2"/>
    </row>
    <row r="2115" spans="1:7">
      <c r="A2115" s="1">
        <v>57215</v>
      </c>
      <c r="B2115" s="2">
        <v>39276</v>
      </c>
      <c r="C2115" s="3">
        <v>4876</v>
      </c>
      <c r="D2115" s="1">
        <v>75408</v>
      </c>
      <c r="E2115" s="1">
        <v>1</v>
      </c>
      <c r="F2115" s="1">
        <v>48</v>
      </c>
      <c r="G2115" s="2"/>
    </row>
    <row r="2116" spans="1:7">
      <c r="A2116" s="1">
        <v>57215</v>
      </c>
      <c r="B2116" s="2">
        <v>39276</v>
      </c>
      <c r="C2116" s="3">
        <v>4876</v>
      </c>
      <c r="D2116" s="1">
        <v>75408</v>
      </c>
      <c r="E2116" s="1">
        <v>1</v>
      </c>
      <c r="F2116" s="1">
        <v>48</v>
      </c>
      <c r="G2116" s="2"/>
    </row>
    <row r="2117" spans="1:7">
      <c r="A2117" s="1">
        <v>57215</v>
      </c>
      <c r="B2117" s="2">
        <v>39276</v>
      </c>
      <c r="C2117" s="3">
        <v>4876</v>
      </c>
      <c r="D2117" s="1">
        <v>75408</v>
      </c>
      <c r="E2117" s="1">
        <v>1</v>
      </c>
      <c r="F2117" s="1">
        <v>48</v>
      </c>
      <c r="G2117" s="2"/>
    </row>
    <row r="2118" spans="1:7">
      <c r="A2118" s="1">
        <v>57215</v>
      </c>
      <c r="B2118" s="2">
        <v>39276</v>
      </c>
      <c r="C2118" s="3">
        <v>4876</v>
      </c>
      <c r="D2118" s="1">
        <v>75408</v>
      </c>
      <c r="E2118" s="1">
        <v>1</v>
      </c>
      <c r="F2118" s="1">
        <v>48</v>
      </c>
      <c r="G2118" s="2"/>
    </row>
    <row r="2119" spans="1:7">
      <c r="A2119" s="1">
        <v>57215</v>
      </c>
      <c r="B2119" s="2">
        <v>39276</v>
      </c>
      <c r="C2119" s="3">
        <v>4876</v>
      </c>
      <c r="D2119" s="1">
        <v>63042</v>
      </c>
      <c r="E2119" s="1">
        <v>1</v>
      </c>
      <c r="F2119" s="1">
        <v>0</v>
      </c>
      <c r="G2119" s="2"/>
    </row>
    <row r="2120" spans="1:7">
      <c r="A2120" s="1">
        <v>57260</v>
      </c>
      <c r="B2120" s="2">
        <v>39276</v>
      </c>
      <c r="C2120" s="3">
        <v>542</v>
      </c>
      <c r="D2120" s="1">
        <v>79461</v>
      </c>
      <c r="E2120" s="1">
        <v>1</v>
      </c>
      <c r="F2120" s="1">
        <v>4998</v>
      </c>
      <c r="G2120" s="2"/>
    </row>
    <row r="2121" spans="1:7">
      <c r="A2121" s="1">
        <v>57278</v>
      </c>
      <c r="B2121" s="2">
        <v>39276</v>
      </c>
      <c r="C2121" s="3">
        <v>5649</v>
      </c>
      <c r="D2121" s="1">
        <v>26465</v>
      </c>
      <c r="E2121" s="1">
        <v>1</v>
      </c>
      <c r="F2121" s="1">
        <v>800</v>
      </c>
      <c r="G2121" s="2"/>
    </row>
    <row r="2122" spans="1:7">
      <c r="A2122" s="1">
        <v>57386</v>
      </c>
      <c r="B2122" s="2">
        <v>39276</v>
      </c>
      <c r="C2122" s="3">
        <v>7005</v>
      </c>
      <c r="D2122" s="1">
        <v>26465</v>
      </c>
      <c r="E2122" s="1">
        <v>1</v>
      </c>
      <c r="F2122" s="1">
        <v>6900</v>
      </c>
      <c r="G2122" s="2"/>
    </row>
    <row r="2123" spans="1:7">
      <c r="A2123" s="1">
        <v>57386</v>
      </c>
      <c r="B2123" s="2">
        <v>39276</v>
      </c>
      <c r="C2123" s="3">
        <v>7005</v>
      </c>
      <c r="D2123" s="1">
        <v>26466</v>
      </c>
      <c r="E2123" s="1">
        <v>1</v>
      </c>
      <c r="F2123" s="1">
        <v>800</v>
      </c>
      <c r="G2123" s="2"/>
    </row>
    <row r="2124" spans="1:7">
      <c r="A2124" s="1">
        <v>57436</v>
      </c>
      <c r="B2124" s="2">
        <v>39276</v>
      </c>
      <c r="C2124" s="3">
        <v>7271</v>
      </c>
      <c r="D2124" s="1">
        <v>48863</v>
      </c>
      <c r="E2124" s="1">
        <v>1</v>
      </c>
      <c r="F2124" s="1">
        <v>0</v>
      </c>
      <c r="G2124" s="2"/>
    </row>
    <row r="2125" spans="1:7">
      <c r="A2125" s="1">
        <v>57436</v>
      </c>
      <c r="B2125" s="2">
        <v>39276</v>
      </c>
      <c r="C2125" s="3">
        <v>7271</v>
      </c>
      <c r="D2125" s="1">
        <v>58160</v>
      </c>
      <c r="E2125" s="1">
        <v>1</v>
      </c>
      <c r="F2125" s="1">
        <v>400</v>
      </c>
      <c r="G2125" s="2"/>
    </row>
    <row r="2126" spans="1:7">
      <c r="A2126" s="1">
        <v>57436</v>
      </c>
      <c r="B2126" s="2">
        <v>39276</v>
      </c>
      <c r="C2126" s="3">
        <v>7271</v>
      </c>
      <c r="D2126" s="1">
        <v>63042</v>
      </c>
      <c r="E2126" s="1">
        <v>1</v>
      </c>
      <c r="F2126" s="1">
        <v>0</v>
      </c>
      <c r="G2126" s="2"/>
    </row>
    <row r="2127" spans="1:7">
      <c r="A2127" s="1">
        <v>57441</v>
      </c>
      <c r="B2127" s="2">
        <v>39276</v>
      </c>
      <c r="C2127" s="3">
        <v>7276</v>
      </c>
      <c r="D2127" s="1">
        <v>48863</v>
      </c>
      <c r="E2127" s="1">
        <v>1</v>
      </c>
      <c r="F2127" s="1">
        <v>0</v>
      </c>
      <c r="G2127" s="2"/>
    </row>
    <row r="2128" spans="1:7">
      <c r="A2128" s="1">
        <v>57441</v>
      </c>
      <c r="B2128" s="2">
        <v>39276</v>
      </c>
      <c r="C2128" s="3">
        <v>7276</v>
      </c>
      <c r="D2128" s="1">
        <v>63042</v>
      </c>
      <c r="E2128" s="1">
        <v>1</v>
      </c>
      <c r="F2128" s="1">
        <v>0</v>
      </c>
      <c r="G2128" s="2"/>
    </row>
    <row r="2129" spans="1:7">
      <c r="A2129" s="1">
        <v>57441</v>
      </c>
      <c r="B2129" s="2">
        <v>39276</v>
      </c>
      <c r="C2129" s="3">
        <v>7276</v>
      </c>
      <c r="D2129" s="1">
        <v>73748</v>
      </c>
      <c r="E2129" s="1">
        <v>1</v>
      </c>
      <c r="F2129" s="1">
        <v>3321</v>
      </c>
      <c r="G2129" s="2"/>
    </row>
    <row r="2130" spans="1:7">
      <c r="A2130" s="1">
        <v>57458</v>
      </c>
      <c r="B2130" s="2">
        <v>39276</v>
      </c>
      <c r="C2130" s="3">
        <v>7292</v>
      </c>
      <c r="D2130" s="1">
        <v>48863</v>
      </c>
      <c r="E2130" s="1">
        <v>1</v>
      </c>
      <c r="F2130" s="1">
        <v>0</v>
      </c>
      <c r="G2130" s="2"/>
    </row>
    <row r="2131" spans="1:7">
      <c r="A2131" s="1">
        <v>57458</v>
      </c>
      <c r="B2131" s="2">
        <v>39276</v>
      </c>
      <c r="C2131" s="3">
        <v>7292</v>
      </c>
      <c r="D2131" s="1">
        <v>66569</v>
      </c>
      <c r="E2131" s="1">
        <v>1</v>
      </c>
      <c r="F2131" s="1">
        <v>400</v>
      </c>
      <c r="G2131" s="2"/>
    </row>
    <row r="2132" spans="1:7">
      <c r="A2132" s="1">
        <v>57458</v>
      </c>
      <c r="B2132" s="2">
        <v>39276</v>
      </c>
      <c r="C2132" s="3">
        <v>7292</v>
      </c>
      <c r="D2132" s="1">
        <v>63042</v>
      </c>
      <c r="E2132" s="1">
        <v>1</v>
      </c>
      <c r="F2132" s="1">
        <v>0</v>
      </c>
      <c r="G2132" s="2"/>
    </row>
    <row r="2133" spans="1:7">
      <c r="A2133" s="1">
        <v>57573</v>
      </c>
      <c r="B2133" s="2">
        <v>39277</v>
      </c>
      <c r="C2133" s="3">
        <v>1944</v>
      </c>
      <c r="D2133" s="1">
        <v>26465</v>
      </c>
      <c r="E2133" s="1">
        <v>1</v>
      </c>
      <c r="F2133" s="1">
        <v>800</v>
      </c>
      <c r="G2133" s="2"/>
    </row>
    <row r="2134" spans="1:7">
      <c r="A2134" s="1">
        <v>57600</v>
      </c>
      <c r="B2134" s="2">
        <v>39277</v>
      </c>
      <c r="C2134" s="3">
        <v>2224</v>
      </c>
      <c r="D2134" s="1">
        <v>72934</v>
      </c>
      <c r="E2134" s="1">
        <v>1</v>
      </c>
      <c r="F2134" s="1">
        <v>1999</v>
      </c>
      <c r="G2134" s="2"/>
    </row>
    <row r="2135" spans="1:7">
      <c r="A2135" s="1">
        <v>57600</v>
      </c>
      <c r="B2135" s="2">
        <v>39277</v>
      </c>
      <c r="C2135" s="3">
        <v>2224</v>
      </c>
      <c r="D2135" s="1">
        <v>49749</v>
      </c>
      <c r="E2135" s="1">
        <v>1</v>
      </c>
      <c r="F2135" s="1">
        <v>2</v>
      </c>
      <c r="G2135" s="2"/>
    </row>
    <row r="2136" spans="1:7">
      <c r="A2136" s="1">
        <v>57643</v>
      </c>
      <c r="B2136" s="2">
        <v>39277</v>
      </c>
      <c r="C2136" s="3">
        <v>284</v>
      </c>
      <c r="D2136" s="1">
        <v>16579</v>
      </c>
      <c r="E2136" s="1">
        <v>1</v>
      </c>
      <c r="F2136" s="1">
        <v>329</v>
      </c>
      <c r="G2136" s="2"/>
    </row>
    <row r="2137" spans="1:7">
      <c r="A2137" s="1">
        <v>57671</v>
      </c>
      <c r="B2137" s="2">
        <v>39277</v>
      </c>
      <c r="C2137" s="3">
        <v>332</v>
      </c>
      <c r="D2137" s="1">
        <v>81544</v>
      </c>
      <c r="E2137" s="1">
        <v>2</v>
      </c>
      <c r="F2137" s="1">
        <v>11996</v>
      </c>
      <c r="G2137" s="2"/>
    </row>
    <row r="2138" spans="1:7">
      <c r="A2138" s="1">
        <v>57680</v>
      </c>
      <c r="B2138" s="2">
        <v>39277</v>
      </c>
      <c r="C2138" s="3">
        <v>3438</v>
      </c>
      <c r="D2138" s="1">
        <v>26466</v>
      </c>
      <c r="E2138" s="1">
        <v>1</v>
      </c>
      <c r="F2138" s="1">
        <v>800</v>
      </c>
      <c r="G2138" s="2"/>
    </row>
    <row r="2139" spans="1:7">
      <c r="A2139" s="1">
        <v>57680</v>
      </c>
      <c r="B2139" s="2">
        <v>39277</v>
      </c>
      <c r="C2139" s="3">
        <v>3438</v>
      </c>
      <c r="D2139" s="1">
        <v>70986</v>
      </c>
      <c r="E2139" s="1">
        <v>1</v>
      </c>
      <c r="F2139" s="1">
        <v>499</v>
      </c>
      <c r="G2139" s="2"/>
    </row>
    <row r="2140" spans="1:7">
      <c r="A2140" s="1">
        <v>57687</v>
      </c>
      <c r="B2140" s="2">
        <v>39277</v>
      </c>
      <c r="C2140" s="3">
        <v>3596</v>
      </c>
      <c r="D2140" s="1">
        <v>26465</v>
      </c>
      <c r="E2140" s="1">
        <v>1</v>
      </c>
      <c r="F2140" s="1">
        <v>800</v>
      </c>
      <c r="G2140" s="2"/>
    </row>
    <row r="2141" spans="1:7">
      <c r="A2141" s="1">
        <v>57802</v>
      </c>
      <c r="B2141" s="2">
        <v>39277</v>
      </c>
      <c r="C2141" s="3">
        <v>5051</v>
      </c>
      <c r="D2141" s="1">
        <v>66388</v>
      </c>
      <c r="E2141" s="1">
        <v>1</v>
      </c>
      <c r="F2141" s="1">
        <v>999</v>
      </c>
      <c r="G2141" s="2"/>
    </row>
    <row r="2142" spans="1:7">
      <c r="A2142" s="1">
        <v>57863</v>
      </c>
      <c r="B2142" s="2">
        <v>39277</v>
      </c>
      <c r="C2142" s="3">
        <v>6189</v>
      </c>
      <c r="D2142" s="1">
        <v>72291</v>
      </c>
      <c r="E2142" s="1">
        <v>1</v>
      </c>
      <c r="F2142" s="1">
        <v>159</v>
      </c>
      <c r="G2142" s="2"/>
    </row>
    <row r="2143" spans="1:7">
      <c r="A2143" s="1">
        <v>57923</v>
      </c>
      <c r="B2143" s="2">
        <v>39277</v>
      </c>
      <c r="C2143" s="3">
        <v>7315</v>
      </c>
      <c r="D2143" s="1">
        <v>48863</v>
      </c>
      <c r="E2143" s="1">
        <v>1</v>
      </c>
      <c r="F2143" s="1">
        <v>0</v>
      </c>
      <c r="G2143" s="2"/>
    </row>
    <row r="2144" spans="1:7">
      <c r="A2144" s="1">
        <v>57923</v>
      </c>
      <c r="B2144" s="2">
        <v>39277</v>
      </c>
      <c r="C2144" s="3">
        <v>7315</v>
      </c>
      <c r="D2144" s="1">
        <v>58160</v>
      </c>
      <c r="E2144" s="1">
        <v>1</v>
      </c>
      <c r="F2144" s="1">
        <v>400</v>
      </c>
      <c r="G2144" s="2"/>
    </row>
    <row r="2145" spans="1:7">
      <c r="A2145" s="1">
        <v>57923</v>
      </c>
      <c r="B2145" s="2">
        <v>39277</v>
      </c>
      <c r="C2145" s="3">
        <v>7315</v>
      </c>
      <c r="D2145" s="1">
        <v>26465</v>
      </c>
      <c r="E2145" s="1">
        <v>1</v>
      </c>
      <c r="F2145" s="1">
        <v>800</v>
      </c>
      <c r="G2145" s="2"/>
    </row>
    <row r="2146" spans="1:7">
      <c r="A2146" s="1">
        <v>57923</v>
      </c>
      <c r="B2146" s="2">
        <v>39277</v>
      </c>
      <c r="C2146" s="3">
        <v>7315</v>
      </c>
      <c r="D2146" s="1">
        <v>63042</v>
      </c>
      <c r="E2146" s="1">
        <v>1</v>
      </c>
      <c r="F2146" s="1">
        <v>0</v>
      </c>
      <c r="G2146" s="2"/>
    </row>
    <row r="2147" spans="1:7">
      <c r="A2147" s="1">
        <v>57952</v>
      </c>
      <c r="B2147" s="2">
        <v>39277</v>
      </c>
      <c r="C2147" s="3">
        <v>7343</v>
      </c>
      <c r="D2147" s="1">
        <v>48863</v>
      </c>
      <c r="E2147" s="1">
        <v>1</v>
      </c>
      <c r="F2147" s="1">
        <v>0</v>
      </c>
      <c r="G2147" s="2"/>
    </row>
    <row r="2148" spans="1:7">
      <c r="A2148" s="1">
        <v>57952</v>
      </c>
      <c r="B2148" s="2">
        <v>39277</v>
      </c>
      <c r="C2148" s="3">
        <v>7343</v>
      </c>
      <c r="D2148" s="1">
        <v>63992</v>
      </c>
      <c r="E2148" s="1">
        <v>1</v>
      </c>
      <c r="F2148" s="1">
        <v>400</v>
      </c>
      <c r="G2148" s="2"/>
    </row>
    <row r="2149" spans="1:7">
      <c r="A2149" s="1">
        <v>57952</v>
      </c>
      <c r="B2149" s="2">
        <v>39277</v>
      </c>
      <c r="C2149" s="3">
        <v>7343</v>
      </c>
      <c r="D2149" s="1">
        <v>26465</v>
      </c>
      <c r="E2149" s="1">
        <v>1</v>
      </c>
      <c r="F2149" s="1">
        <v>800</v>
      </c>
      <c r="G2149" s="2"/>
    </row>
    <row r="2150" spans="1:7">
      <c r="A2150" s="1">
        <v>57952</v>
      </c>
      <c r="B2150" s="2">
        <v>39277</v>
      </c>
      <c r="C2150" s="3">
        <v>7343</v>
      </c>
      <c r="D2150" s="1">
        <v>63042</v>
      </c>
      <c r="E2150" s="1">
        <v>1</v>
      </c>
      <c r="F2150" s="1">
        <v>0</v>
      </c>
      <c r="G2150" s="2"/>
    </row>
    <row r="2151" spans="1:7">
      <c r="A2151" s="1">
        <v>57965</v>
      </c>
      <c r="B2151" s="2">
        <v>39277</v>
      </c>
      <c r="C2151" s="3">
        <v>7357</v>
      </c>
      <c r="D2151" s="1">
        <v>48863</v>
      </c>
      <c r="E2151" s="1">
        <v>1</v>
      </c>
      <c r="F2151" s="1">
        <v>0</v>
      </c>
      <c r="G2151" s="2"/>
    </row>
    <row r="2152" spans="1:7">
      <c r="A2152" s="1">
        <v>57965</v>
      </c>
      <c r="B2152" s="2">
        <v>39277</v>
      </c>
      <c r="C2152" s="3">
        <v>7357</v>
      </c>
      <c r="D2152" s="1">
        <v>66569</v>
      </c>
      <c r="E2152" s="1">
        <v>1</v>
      </c>
      <c r="F2152" s="1">
        <v>400</v>
      </c>
      <c r="G2152" s="2"/>
    </row>
    <row r="2153" spans="1:7">
      <c r="A2153" s="1">
        <v>57965</v>
      </c>
      <c r="B2153" s="2">
        <v>39277</v>
      </c>
      <c r="C2153" s="3">
        <v>7357</v>
      </c>
      <c r="D2153" s="1">
        <v>2762</v>
      </c>
      <c r="E2153" s="1">
        <v>1</v>
      </c>
      <c r="F2153" s="1">
        <v>52</v>
      </c>
      <c r="G2153" s="2"/>
    </row>
    <row r="2154" spans="1:7">
      <c r="A2154" s="1">
        <v>57965</v>
      </c>
      <c r="B2154" s="2">
        <v>39277</v>
      </c>
      <c r="C2154" s="3">
        <v>7357</v>
      </c>
      <c r="D2154" s="1">
        <v>63042</v>
      </c>
      <c r="E2154" s="1">
        <v>1</v>
      </c>
      <c r="F2154" s="1">
        <v>0</v>
      </c>
      <c r="G2154" s="2"/>
    </row>
    <row r="2155" spans="1:7">
      <c r="A2155" s="1">
        <v>57977</v>
      </c>
      <c r="B2155" s="2">
        <v>39277</v>
      </c>
      <c r="C2155" s="3">
        <v>820</v>
      </c>
      <c r="D2155" s="1">
        <v>48863</v>
      </c>
      <c r="E2155" s="1">
        <v>1</v>
      </c>
      <c r="F2155" s="1">
        <v>0</v>
      </c>
      <c r="G2155" s="2"/>
    </row>
    <row r="2156" spans="1:7">
      <c r="A2156" s="1">
        <v>57977</v>
      </c>
      <c r="B2156" s="2">
        <v>39277</v>
      </c>
      <c r="C2156" s="3">
        <v>820</v>
      </c>
      <c r="D2156" s="1">
        <v>63042</v>
      </c>
      <c r="E2156" s="1">
        <v>1</v>
      </c>
      <c r="F2156" s="1">
        <v>0</v>
      </c>
      <c r="G2156" s="2"/>
    </row>
    <row r="2157" spans="1:7">
      <c r="A2157" s="1">
        <v>57985</v>
      </c>
      <c r="B2157" s="2">
        <v>39277</v>
      </c>
      <c r="C2157" s="3">
        <v>87</v>
      </c>
      <c r="D2157" s="1">
        <v>26465</v>
      </c>
      <c r="E2157" s="1">
        <v>1</v>
      </c>
      <c r="F2157" s="1">
        <v>800</v>
      </c>
      <c r="G2157" s="2"/>
    </row>
    <row r="2158" spans="1:7">
      <c r="A2158" s="1">
        <v>57999</v>
      </c>
      <c r="B2158" s="2">
        <v>39278</v>
      </c>
      <c r="C2158" s="3">
        <v>1096</v>
      </c>
      <c r="D2158" s="1">
        <v>73749</v>
      </c>
      <c r="E2158" s="1">
        <v>1</v>
      </c>
      <c r="F2158" s="1">
        <v>1688</v>
      </c>
      <c r="G2158" s="2"/>
    </row>
    <row r="2159" spans="1:7">
      <c r="A2159" s="1">
        <v>58002</v>
      </c>
      <c r="B2159" s="2">
        <v>39278</v>
      </c>
      <c r="C2159" s="3">
        <v>1117</v>
      </c>
      <c r="D2159" s="1">
        <v>78706</v>
      </c>
      <c r="E2159" s="1">
        <v>1</v>
      </c>
      <c r="F2159" s="1">
        <v>14999</v>
      </c>
      <c r="G2159" s="2"/>
    </row>
    <row r="2160" spans="1:7">
      <c r="A2160" s="1">
        <v>58002</v>
      </c>
      <c r="B2160" s="2">
        <v>39278</v>
      </c>
      <c r="C2160" s="3">
        <v>1117</v>
      </c>
      <c r="D2160" s="1">
        <v>73749</v>
      </c>
      <c r="E2160" s="1">
        <v>1</v>
      </c>
      <c r="F2160" s="1">
        <v>1688</v>
      </c>
      <c r="G2160" s="2"/>
    </row>
    <row r="2161" spans="1:7">
      <c r="A2161" s="1">
        <v>58002</v>
      </c>
      <c r="B2161" s="2">
        <v>39278</v>
      </c>
      <c r="C2161" s="3">
        <v>1117</v>
      </c>
      <c r="D2161" s="1">
        <v>81064</v>
      </c>
      <c r="E2161" s="1">
        <v>1</v>
      </c>
      <c r="F2161" s="1">
        <v>298</v>
      </c>
      <c r="G2161" s="2"/>
    </row>
    <row r="2162" spans="1:7">
      <c r="A2162" s="1">
        <v>58002</v>
      </c>
      <c r="B2162" s="2">
        <v>39278</v>
      </c>
      <c r="C2162" s="3">
        <v>1117</v>
      </c>
      <c r="D2162" s="1">
        <v>81062</v>
      </c>
      <c r="E2162" s="1">
        <v>1</v>
      </c>
      <c r="F2162" s="1">
        <v>298</v>
      </c>
      <c r="G2162" s="2"/>
    </row>
    <row r="2163" spans="1:7">
      <c r="A2163" s="1">
        <v>58072</v>
      </c>
      <c r="B2163" s="2">
        <v>39278</v>
      </c>
      <c r="C2163" s="3">
        <v>1672</v>
      </c>
      <c r="D2163" s="1">
        <v>81995</v>
      </c>
      <c r="E2163" s="1">
        <v>1</v>
      </c>
      <c r="F2163" s="1">
        <v>4894</v>
      </c>
      <c r="G2163" s="2"/>
    </row>
    <row r="2164" spans="1:7">
      <c r="A2164" s="1">
        <v>58124</v>
      </c>
      <c r="B2164" s="2">
        <v>39278</v>
      </c>
      <c r="C2164" s="3">
        <v>2194</v>
      </c>
      <c r="D2164" s="1">
        <v>73749</v>
      </c>
      <c r="E2164" s="1">
        <v>1</v>
      </c>
      <c r="F2164" s="1">
        <v>1688</v>
      </c>
      <c r="G2164" s="2"/>
    </row>
    <row r="2165" spans="1:7">
      <c r="A2165" s="1">
        <v>58161</v>
      </c>
      <c r="B2165" s="2">
        <v>39278</v>
      </c>
      <c r="C2165" s="3">
        <v>2501</v>
      </c>
      <c r="D2165" s="1">
        <v>76254</v>
      </c>
      <c r="E2165" s="1">
        <v>1</v>
      </c>
      <c r="F2165" s="1">
        <v>499</v>
      </c>
      <c r="G2165" s="2"/>
    </row>
    <row r="2166" spans="1:7">
      <c r="A2166" s="1">
        <v>58189</v>
      </c>
      <c r="B2166" s="2">
        <v>39278</v>
      </c>
      <c r="C2166" s="3">
        <v>2800</v>
      </c>
      <c r="D2166" s="1">
        <v>26465</v>
      </c>
      <c r="E2166" s="1">
        <v>1</v>
      </c>
      <c r="F2166" s="1">
        <v>800</v>
      </c>
      <c r="G2166" s="2"/>
    </row>
    <row r="2167" spans="1:7">
      <c r="A2167" s="1">
        <v>58189</v>
      </c>
      <c r="B2167" s="2">
        <v>39278</v>
      </c>
      <c r="C2167" s="3">
        <v>2800</v>
      </c>
      <c r="D2167" s="1">
        <v>75512</v>
      </c>
      <c r="E2167" s="1">
        <v>1</v>
      </c>
      <c r="F2167" s="1">
        <v>9900</v>
      </c>
      <c r="G2167" s="2"/>
    </row>
    <row r="2168" spans="1:7">
      <c r="A2168" s="1">
        <v>58189</v>
      </c>
      <c r="B2168" s="2">
        <v>39278</v>
      </c>
      <c r="C2168" s="3">
        <v>2800</v>
      </c>
      <c r="D2168" s="1">
        <v>76527</v>
      </c>
      <c r="E2168" s="1">
        <v>1</v>
      </c>
      <c r="F2168" s="1">
        <v>199</v>
      </c>
      <c r="G2168" s="2"/>
    </row>
    <row r="2169" spans="1:7">
      <c r="A2169" s="1">
        <v>58194</v>
      </c>
      <c r="B2169" s="2">
        <v>39278</v>
      </c>
      <c r="C2169" s="3">
        <v>284</v>
      </c>
      <c r="D2169" s="1">
        <v>81194</v>
      </c>
      <c r="E2169" s="1">
        <v>1</v>
      </c>
      <c r="F2169" s="1">
        <v>1341</v>
      </c>
      <c r="G2169" s="2"/>
    </row>
    <row r="2170" spans="1:7">
      <c r="A2170" s="1">
        <v>58194</v>
      </c>
      <c r="B2170" s="2">
        <v>39278</v>
      </c>
      <c r="C2170" s="3">
        <v>284</v>
      </c>
      <c r="D2170" s="1">
        <v>81703</v>
      </c>
      <c r="E2170" s="1">
        <v>1</v>
      </c>
      <c r="F2170" s="1">
        <v>1980</v>
      </c>
      <c r="G2170" s="2"/>
    </row>
    <row r="2171" spans="1:7">
      <c r="A2171" s="1">
        <v>58262</v>
      </c>
      <c r="B2171" s="2">
        <v>39278</v>
      </c>
      <c r="C2171" s="3">
        <v>3567</v>
      </c>
      <c r="D2171" s="1">
        <v>81887</v>
      </c>
      <c r="E2171" s="1">
        <v>1</v>
      </c>
      <c r="F2171" s="1">
        <v>59</v>
      </c>
      <c r="G2171" s="2"/>
    </row>
    <row r="2172" spans="1:7">
      <c r="A2172" s="1">
        <v>58262</v>
      </c>
      <c r="B2172" s="2">
        <v>39278</v>
      </c>
      <c r="C2172" s="3">
        <v>3567</v>
      </c>
      <c r="D2172" s="1">
        <v>81887</v>
      </c>
      <c r="E2172" s="1">
        <v>1</v>
      </c>
      <c r="F2172" s="1">
        <v>59</v>
      </c>
      <c r="G2172" s="2"/>
    </row>
    <row r="2173" spans="1:7">
      <c r="A2173" s="1">
        <v>58289</v>
      </c>
      <c r="B2173" s="2">
        <v>39278</v>
      </c>
      <c r="C2173" s="3">
        <v>3827</v>
      </c>
      <c r="D2173" s="1">
        <v>73749</v>
      </c>
      <c r="E2173" s="1">
        <v>1</v>
      </c>
      <c r="F2173" s="1">
        <v>1688</v>
      </c>
      <c r="G2173" s="2"/>
    </row>
    <row r="2174" spans="1:7">
      <c r="A2174" s="1">
        <v>58292</v>
      </c>
      <c r="B2174" s="2">
        <v>39278</v>
      </c>
      <c r="C2174" s="3">
        <v>3873</v>
      </c>
      <c r="D2174" s="1">
        <v>26466</v>
      </c>
      <c r="E2174" s="1">
        <v>1</v>
      </c>
      <c r="F2174" s="1">
        <v>300</v>
      </c>
      <c r="G2174" s="2"/>
    </row>
    <row r="2175" spans="1:7">
      <c r="A2175" s="1">
        <v>58337</v>
      </c>
      <c r="B2175" s="2">
        <v>39278</v>
      </c>
      <c r="C2175" s="3">
        <v>4515</v>
      </c>
      <c r="D2175" s="1">
        <v>72461</v>
      </c>
      <c r="E2175" s="1">
        <v>1</v>
      </c>
      <c r="F2175" s="1">
        <v>599</v>
      </c>
      <c r="G2175" s="2"/>
    </row>
    <row r="2176" spans="1:7">
      <c r="A2176" s="1">
        <v>58421</v>
      </c>
      <c r="B2176" s="2">
        <v>39278</v>
      </c>
      <c r="C2176" s="3">
        <v>5468</v>
      </c>
      <c r="D2176" s="1">
        <v>73749</v>
      </c>
      <c r="E2176" s="1">
        <v>1</v>
      </c>
      <c r="F2176" s="1">
        <v>1688</v>
      </c>
      <c r="G2176" s="2"/>
    </row>
    <row r="2177" spans="1:7">
      <c r="A2177" s="1">
        <v>58472</v>
      </c>
      <c r="B2177" s="2">
        <v>39278</v>
      </c>
      <c r="C2177" s="3">
        <v>6189</v>
      </c>
      <c r="D2177" s="1">
        <v>73749</v>
      </c>
      <c r="E2177" s="1">
        <v>1</v>
      </c>
      <c r="F2177" s="1">
        <v>1688</v>
      </c>
      <c r="G2177" s="2"/>
    </row>
    <row r="2178" spans="1:7">
      <c r="A2178" s="1">
        <v>58674</v>
      </c>
      <c r="B2178" s="2">
        <v>39279</v>
      </c>
      <c r="C2178" s="3">
        <v>1096</v>
      </c>
      <c r="D2178" s="1">
        <v>77835</v>
      </c>
      <c r="E2178" s="1">
        <v>1</v>
      </c>
      <c r="F2178" s="1">
        <v>6990</v>
      </c>
      <c r="G2178" s="2"/>
    </row>
    <row r="2179" spans="1:7">
      <c r="A2179" s="1">
        <v>58674</v>
      </c>
      <c r="B2179" s="2">
        <v>39279</v>
      </c>
      <c r="C2179" s="3">
        <v>1096</v>
      </c>
      <c r="D2179" s="1">
        <v>76254</v>
      </c>
      <c r="E2179" s="1">
        <v>1</v>
      </c>
      <c r="F2179" s="1">
        <v>599</v>
      </c>
      <c r="G2179" s="2"/>
    </row>
    <row r="2180" spans="1:7">
      <c r="A2180" s="1">
        <v>58722</v>
      </c>
      <c r="B2180" s="2">
        <v>39279</v>
      </c>
      <c r="C2180" s="3">
        <v>1446</v>
      </c>
      <c r="D2180" s="1">
        <v>79775</v>
      </c>
      <c r="E2180" s="1">
        <v>1</v>
      </c>
      <c r="F2180" s="1">
        <v>28710</v>
      </c>
      <c r="G2180" s="2"/>
    </row>
    <row r="2181" spans="1:7">
      <c r="A2181" s="1">
        <v>58722</v>
      </c>
      <c r="B2181" s="2">
        <v>39279</v>
      </c>
      <c r="C2181" s="3">
        <v>1446</v>
      </c>
      <c r="D2181" s="1">
        <v>79710</v>
      </c>
      <c r="E2181" s="1">
        <v>1</v>
      </c>
      <c r="F2181" s="1">
        <v>76</v>
      </c>
      <c r="G2181" s="2"/>
    </row>
    <row r="2182" spans="1:7">
      <c r="A2182" s="1">
        <v>58745</v>
      </c>
      <c r="B2182" s="2">
        <v>39279</v>
      </c>
      <c r="C2182" s="3">
        <v>1672</v>
      </c>
      <c r="D2182" s="1">
        <v>71517</v>
      </c>
      <c r="E2182" s="1">
        <v>1</v>
      </c>
      <c r="F2182" s="1">
        <v>599</v>
      </c>
      <c r="G2182" s="2"/>
    </row>
    <row r="2183" spans="1:7">
      <c r="A2183" s="1">
        <v>58745</v>
      </c>
      <c r="B2183" s="2">
        <v>39279</v>
      </c>
      <c r="C2183" s="3">
        <v>1672</v>
      </c>
      <c r="D2183" s="1">
        <v>70986</v>
      </c>
      <c r="E2183" s="1">
        <v>1</v>
      </c>
      <c r="F2183" s="1">
        <v>499</v>
      </c>
      <c r="G2183" s="2"/>
    </row>
    <row r="2184" spans="1:7">
      <c r="A2184" s="1">
        <v>58747</v>
      </c>
      <c r="B2184" s="2">
        <v>39279</v>
      </c>
      <c r="C2184" s="3">
        <v>1686</v>
      </c>
      <c r="D2184" s="1">
        <v>76541</v>
      </c>
      <c r="E2184" s="1">
        <v>1</v>
      </c>
      <c r="F2184" s="1">
        <v>799</v>
      </c>
      <c r="G2184" s="2"/>
    </row>
    <row r="2185" spans="1:7">
      <c r="A2185" s="1">
        <v>58747</v>
      </c>
      <c r="B2185" s="2">
        <v>39279</v>
      </c>
      <c r="C2185" s="3">
        <v>1686</v>
      </c>
      <c r="D2185" s="1">
        <v>71612</v>
      </c>
      <c r="E2185" s="1">
        <v>1</v>
      </c>
      <c r="F2185" s="1">
        <v>499</v>
      </c>
      <c r="G2185" s="2"/>
    </row>
    <row r="2186" spans="1:7">
      <c r="A2186" s="1">
        <v>58966</v>
      </c>
      <c r="B2186" s="2">
        <v>39279</v>
      </c>
      <c r="C2186" s="3">
        <v>3873</v>
      </c>
      <c r="D2186" s="1">
        <v>71560</v>
      </c>
      <c r="E2186" s="1">
        <v>1</v>
      </c>
      <c r="F2186" s="1">
        <v>1699</v>
      </c>
      <c r="G2186" s="2"/>
    </row>
    <row r="2187" spans="1:7">
      <c r="A2187" s="1">
        <v>58966</v>
      </c>
      <c r="B2187" s="2">
        <v>39279</v>
      </c>
      <c r="C2187" s="3">
        <v>3873</v>
      </c>
      <c r="D2187" s="1">
        <v>81544</v>
      </c>
      <c r="E2187" s="1">
        <v>1</v>
      </c>
      <c r="F2187" s="1">
        <v>5998</v>
      </c>
      <c r="G2187" s="2"/>
    </row>
    <row r="2188" spans="1:7">
      <c r="A2188" s="1">
        <v>58999</v>
      </c>
      <c r="B2188" s="2">
        <v>39279</v>
      </c>
      <c r="C2188" s="3">
        <v>4126</v>
      </c>
      <c r="D2188" s="1">
        <v>71612</v>
      </c>
      <c r="E2188" s="1">
        <v>1</v>
      </c>
      <c r="F2188" s="1">
        <v>499</v>
      </c>
      <c r="G2188" s="2"/>
    </row>
    <row r="2189" spans="1:7">
      <c r="A2189" s="1">
        <v>59027</v>
      </c>
      <c r="B2189" s="2">
        <v>39279</v>
      </c>
      <c r="C2189" s="3">
        <v>450</v>
      </c>
      <c r="D2189" s="1">
        <v>81181</v>
      </c>
      <c r="E2189" s="1">
        <v>1</v>
      </c>
      <c r="F2189" s="1">
        <v>27950</v>
      </c>
      <c r="G2189" s="2"/>
    </row>
    <row r="2190" spans="1:7">
      <c r="A2190" s="1">
        <v>59027</v>
      </c>
      <c r="B2190" s="2">
        <v>39279</v>
      </c>
      <c r="C2190" s="3">
        <v>450</v>
      </c>
      <c r="D2190" s="1">
        <v>71612</v>
      </c>
      <c r="E2190" s="1">
        <v>1</v>
      </c>
      <c r="F2190" s="1">
        <v>200</v>
      </c>
      <c r="G2190" s="2"/>
    </row>
    <row r="2191" spans="1:7">
      <c r="A2191" s="1">
        <v>59027</v>
      </c>
      <c r="B2191" s="2">
        <v>39279</v>
      </c>
      <c r="C2191" s="3">
        <v>450</v>
      </c>
      <c r="D2191" s="1">
        <v>75070</v>
      </c>
      <c r="E2191" s="1">
        <v>1</v>
      </c>
      <c r="F2191" s="1">
        <v>1380</v>
      </c>
      <c r="G2191" s="2"/>
    </row>
    <row r="2192" spans="1:7">
      <c r="A2192" s="1">
        <v>59135</v>
      </c>
      <c r="B2192" s="2">
        <v>39279</v>
      </c>
      <c r="C2192" s="3">
        <v>5781</v>
      </c>
      <c r="D2192" s="1">
        <v>71178</v>
      </c>
      <c r="E2192" s="1">
        <v>1</v>
      </c>
      <c r="F2192" s="1">
        <v>379</v>
      </c>
      <c r="G2192" s="2"/>
    </row>
    <row r="2193" spans="1:7">
      <c r="A2193" s="1">
        <v>59135</v>
      </c>
      <c r="B2193" s="2">
        <v>39279</v>
      </c>
      <c r="C2193" s="3">
        <v>5781</v>
      </c>
      <c r="D2193" s="1">
        <v>71612</v>
      </c>
      <c r="E2193" s="1">
        <v>1</v>
      </c>
      <c r="F2193" s="1">
        <v>500</v>
      </c>
      <c r="G2193" s="2"/>
    </row>
    <row r="2194" spans="1:7">
      <c r="A2194" s="1">
        <v>59195</v>
      </c>
      <c r="B2194" s="2">
        <v>39279</v>
      </c>
      <c r="C2194" s="3">
        <v>6736</v>
      </c>
      <c r="D2194" s="1">
        <v>74514</v>
      </c>
      <c r="E2194" s="1">
        <v>1</v>
      </c>
      <c r="F2194" s="1">
        <v>2999</v>
      </c>
      <c r="G2194" s="2"/>
    </row>
    <row r="2195" spans="1:7">
      <c r="A2195" s="1">
        <v>59231</v>
      </c>
      <c r="B2195" s="2">
        <v>39279</v>
      </c>
      <c r="C2195" s="3">
        <v>7315</v>
      </c>
      <c r="D2195" s="1">
        <v>26465</v>
      </c>
      <c r="E2195" s="1">
        <v>1</v>
      </c>
      <c r="F2195" s="1">
        <v>500</v>
      </c>
      <c r="G2195" s="2"/>
    </row>
    <row r="2196" spans="1:7">
      <c r="A2196" s="1">
        <v>59231</v>
      </c>
      <c r="B2196" s="2">
        <v>39279</v>
      </c>
      <c r="C2196" s="3">
        <v>7315</v>
      </c>
      <c r="D2196" s="1">
        <v>2836</v>
      </c>
      <c r="E2196" s="1">
        <v>1</v>
      </c>
      <c r="F2196" s="1">
        <v>46</v>
      </c>
      <c r="G2196" s="2"/>
    </row>
    <row r="2197" spans="1:7">
      <c r="A2197" s="1">
        <v>59231</v>
      </c>
      <c r="B2197" s="2">
        <v>39279</v>
      </c>
      <c r="C2197" s="3">
        <v>7315</v>
      </c>
      <c r="D2197" s="1">
        <v>79714</v>
      </c>
      <c r="E2197" s="1">
        <v>1</v>
      </c>
      <c r="F2197" s="1">
        <v>72</v>
      </c>
      <c r="G2197" s="2"/>
    </row>
    <row r="2198" spans="1:7">
      <c r="A2198" s="1">
        <v>59260</v>
      </c>
      <c r="B2198" s="2">
        <v>39279</v>
      </c>
      <c r="C2198" s="3">
        <v>7450</v>
      </c>
      <c r="D2198" s="1">
        <v>48863</v>
      </c>
      <c r="E2198" s="1">
        <v>1</v>
      </c>
      <c r="F2198" s="1">
        <v>0</v>
      </c>
      <c r="G2198" s="2"/>
    </row>
    <row r="2199" spans="1:7">
      <c r="A2199" s="1">
        <v>59260</v>
      </c>
      <c r="B2199" s="2">
        <v>39279</v>
      </c>
      <c r="C2199" s="3">
        <v>7450</v>
      </c>
      <c r="D2199" s="1">
        <v>66568</v>
      </c>
      <c r="E2199" s="1">
        <v>1</v>
      </c>
      <c r="F2199" s="1">
        <v>400</v>
      </c>
      <c r="G2199" s="2"/>
    </row>
    <row r="2200" spans="1:7">
      <c r="A2200" s="1">
        <v>59260</v>
      </c>
      <c r="B2200" s="2">
        <v>39279</v>
      </c>
      <c r="C2200" s="3">
        <v>7450</v>
      </c>
      <c r="D2200" s="1">
        <v>63042</v>
      </c>
      <c r="E2200" s="1">
        <v>1</v>
      </c>
      <c r="F2200" s="1">
        <v>0</v>
      </c>
      <c r="G2200" s="2"/>
    </row>
    <row r="2201" spans="1:7">
      <c r="A2201" s="1">
        <v>59260</v>
      </c>
      <c r="B2201" s="2">
        <v>39279</v>
      </c>
      <c r="C2201" s="3">
        <v>7450</v>
      </c>
      <c r="D2201" s="1">
        <v>73749</v>
      </c>
      <c r="E2201" s="1">
        <v>1</v>
      </c>
      <c r="F2201" s="1">
        <v>1688</v>
      </c>
      <c r="G2201" s="2"/>
    </row>
    <row r="2202" spans="1:7">
      <c r="A2202" s="1">
        <v>59319</v>
      </c>
      <c r="B2202" s="2">
        <v>39279</v>
      </c>
      <c r="C2202" s="3">
        <v>923</v>
      </c>
      <c r="D2202" s="1">
        <v>79604</v>
      </c>
      <c r="E2202" s="1">
        <v>1</v>
      </c>
      <c r="F2202" s="1">
        <v>1688</v>
      </c>
      <c r="G2202" s="2"/>
    </row>
    <row r="2203" spans="1:7">
      <c r="A2203" s="1">
        <v>59319</v>
      </c>
      <c r="B2203" s="2">
        <v>39279</v>
      </c>
      <c r="C2203" s="3">
        <v>923</v>
      </c>
      <c r="D2203" s="1">
        <v>80791</v>
      </c>
      <c r="E2203" s="1">
        <v>1</v>
      </c>
      <c r="F2203" s="1">
        <v>899</v>
      </c>
      <c r="G2203" s="2"/>
    </row>
    <row r="2204" spans="1:7">
      <c r="A2204" s="1">
        <v>59381</v>
      </c>
      <c r="B2204" s="2">
        <v>39280</v>
      </c>
      <c r="C2204" s="3">
        <v>3059</v>
      </c>
      <c r="D2204" s="1">
        <v>72023</v>
      </c>
      <c r="E2204" s="1">
        <v>1</v>
      </c>
      <c r="F2204" s="1">
        <v>199</v>
      </c>
      <c r="G2204" s="2"/>
    </row>
    <row r="2205" spans="1:7">
      <c r="A2205" s="1">
        <v>59396</v>
      </c>
      <c r="B2205" s="2">
        <v>39280</v>
      </c>
      <c r="C2205" s="3">
        <v>3567</v>
      </c>
      <c r="D2205" s="1">
        <v>54452</v>
      </c>
      <c r="E2205" s="1">
        <v>1</v>
      </c>
      <c r="F2205" s="1">
        <v>119</v>
      </c>
      <c r="G2205" s="2"/>
    </row>
    <row r="2206" spans="1:7">
      <c r="A2206" s="1">
        <v>59397</v>
      </c>
      <c r="B2206" s="2">
        <v>39280</v>
      </c>
      <c r="C2206" s="3">
        <v>3610</v>
      </c>
      <c r="D2206" s="1">
        <v>75484</v>
      </c>
      <c r="E2206" s="1">
        <v>1</v>
      </c>
      <c r="F2206" s="1">
        <v>399</v>
      </c>
      <c r="G2206" s="2"/>
    </row>
    <row r="2207" spans="1:7">
      <c r="A2207" s="1">
        <v>59397</v>
      </c>
      <c r="B2207" s="2">
        <v>39280</v>
      </c>
      <c r="C2207" s="3">
        <v>3610</v>
      </c>
      <c r="D2207" s="1">
        <v>71651</v>
      </c>
      <c r="E2207" s="1">
        <v>1</v>
      </c>
      <c r="F2207" s="1">
        <v>299</v>
      </c>
      <c r="G2207" s="2"/>
    </row>
    <row r="2208" spans="1:7">
      <c r="A2208" s="1">
        <v>59512</v>
      </c>
      <c r="B2208" s="2">
        <v>39281</v>
      </c>
      <c r="C2208" s="3">
        <v>4967</v>
      </c>
      <c r="D2208" s="1">
        <v>40233</v>
      </c>
      <c r="E2208" s="1">
        <v>1</v>
      </c>
      <c r="F2208" s="1">
        <v>656</v>
      </c>
      <c r="G2208" s="2"/>
    </row>
    <row r="2209" spans="1:7">
      <c r="A2209" s="1">
        <v>59551</v>
      </c>
      <c r="B2209" s="2">
        <v>39281</v>
      </c>
      <c r="C2209" s="3">
        <v>87</v>
      </c>
      <c r="D2209" s="1">
        <v>65629</v>
      </c>
      <c r="E2209" s="1">
        <v>1</v>
      </c>
      <c r="F2209" s="1">
        <v>99</v>
      </c>
      <c r="G2209" s="2"/>
    </row>
    <row r="2210" spans="1:7">
      <c r="A2210" s="1">
        <v>59574</v>
      </c>
      <c r="B2210" s="2">
        <v>39282</v>
      </c>
      <c r="C2210" s="3">
        <v>1677</v>
      </c>
      <c r="D2210" s="1">
        <v>60574</v>
      </c>
      <c r="E2210" s="1">
        <v>1</v>
      </c>
      <c r="F2210" s="1">
        <v>239</v>
      </c>
      <c r="G2210" s="2"/>
    </row>
    <row r="2211" spans="1:7">
      <c r="A2211" s="1">
        <v>59574</v>
      </c>
      <c r="B2211" s="2">
        <v>39282</v>
      </c>
      <c r="C2211" s="3">
        <v>1677</v>
      </c>
      <c r="D2211" s="1">
        <v>80385</v>
      </c>
      <c r="E2211" s="1">
        <v>1</v>
      </c>
      <c r="F2211" s="1">
        <v>479</v>
      </c>
      <c r="G2211" s="2"/>
    </row>
    <row r="2212" spans="1:7">
      <c r="A2212" s="1">
        <v>59602</v>
      </c>
      <c r="B2212" s="2">
        <v>39282</v>
      </c>
      <c r="C2212" s="3">
        <v>3127</v>
      </c>
      <c r="D2212" s="1">
        <v>73749</v>
      </c>
      <c r="E2212" s="1">
        <v>1</v>
      </c>
      <c r="F2212" s="1">
        <v>1999</v>
      </c>
      <c r="G2212" s="2"/>
    </row>
    <row r="2213" spans="1:7">
      <c r="A2213" s="1">
        <v>59613</v>
      </c>
      <c r="B2213" s="2">
        <v>39282</v>
      </c>
      <c r="C2213" s="3">
        <v>4011</v>
      </c>
      <c r="D2213" s="1">
        <v>72291</v>
      </c>
      <c r="E2213" s="1">
        <v>2</v>
      </c>
      <c r="F2213" s="1">
        <v>198</v>
      </c>
      <c r="G2213" s="2"/>
    </row>
    <row r="2214" spans="1:7">
      <c r="A2214" s="1">
        <v>59681</v>
      </c>
      <c r="B2214" s="2">
        <v>39283</v>
      </c>
      <c r="C2214" s="3">
        <v>198</v>
      </c>
      <c r="D2214" s="1">
        <v>81544</v>
      </c>
      <c r="E2214" s="1">
        <v>1</v>
      </c>
      <c r="F2214" s="1">
        <v>6499</v>
      </c>
      <c r="G2214" s="2"/>
    </row>
    <row r="2215" spans="1:7">
      <c r="A2215" s="1">
        <v>59716</v>
      </c>
      <c r="B2215" s="2">
        <v>39283</v>
      </c>
      <c r="C2215" s="3">
        <v>3827</v>
      </c>
      <c r="D2215" s="1">
        <v>72466</v>
      </c>
      <c r="E2215" s="1">
        <v>1</v>
      </c>
      <c r="F2215" s="1">
        <v>859</v>
      </c>
      <c r="G2215" s="2"/>
    </row>
    <row r="2216" spans="1:7">
      <c r="A2216" s="1">
        <v>59721</v>
      </c>
      <c r="B2216" s="2">
        <v>39283</v>
      </c>
      <c r="C2216" s="3">
        <v>4163</v>
      </c>
      <c r="D2216" s="1">
        <v>71293</v>
      </c>
      <c r="E2216" s="1">
        <v>1</v>
      </c>
      <c r="F2216" s="1">
        <v>499</v>
      </c>
      <c r="G2216" s="2"/>
    </row>
    <row r="2217" spans="1:7">
      <c r="A2217" s="1">
        <v>59721</v>
      </c>
      <c r="B2217" s="2">
        <v>39283</v>
      </c>
      <c r="C2217" s="3">
        <v>4163</v>
      </c>
      <c r="D2217" s="1">
        <v>71293</v>
      </c>
      <c r="E2217" s="1">
        <v>1</v>
      </c>
      <c r="F2217" s="1">
        <v>499</v>
      </c>
      <c r="G2217" s="2"/>
    </row>
    <row r="2218" spans="1:7">
      <c r="A2218" s="1">
        <v>59732</v>
      </c>
      <c r="B2218" s="2">
        <v>39283</v>
      </c>
      <c r="C2218" s="3">
        <v>4854</v>
      </c>
      <c r="D2218" s="1">
        <v>70774</v>
      </c>
      <c r="E2218" s="1">
        <v>1</v>
      </c>
      <c r="F2218" s="1">
        <v>3321</v>
      </c>
      <c r="G2218" s="2"/>
    </row>
    <row r="2219" spans="1:7">
      <c r="A2219" s="1">
        <v>59743</v>
      </c>
      <c r="B2219" s="2">
        <v>39283</v>
      </c>
      <c r="C2219" s="3">
        <v>637</v>
      </c>
      <c r="D2219" s="1">
        <v>40233</v>
      </c>
      <c r="E2219" s="1">
        <v>1</v>
      </c>
      <c r="F2219" s="1">
        <v>656</v>
      </c>
      <c r="G2219" s="2"/>
    </row>
    <row r="2220" spans="1:7">
      <c r="A2220" s="1">
        <v>59793</v>
      </c>
      <c r="B2220" s="2">
        <v>39284</v>
      </c>
      <c r="C2220" s="3">
        <v>2501</v>
      </c>
      <c r="D2220" s="1">
        <v>80791</v>
      </c>
      <c r="E2220" s="1">
        <v>1</v>
      </c>
      <c r="F2220" s="1">
        <v>899</v>
      </c>
      <c r="G2220" s="2"/>
    </row>
    <row r="2221" spans="1:7">
      <c r="A2221" s="1">
        <v>59814</v>
      </c>
      <c r="B2221" s="2">
        <v>39284</v>
      </c>
      <c r="C2221" s="3">
        <v>3827</v>
      </c>
      <c r="D2221" s="1">
        <v>77278</v>
      </c>
      <c r="E2221" s="1">
        <v>1</v>
      </c>
      <c r="F2221" s="1">
        <v>249</v>
      </c>
      <c r="G2221" s="2"/>
    </row>
    <row r="2222" spans="1:7">
      <c r="A2222" s="1">
        <v>59968</v>
      </c>
      <c r="B2222" s="2">
        <v>39285</v>
      </c>
      <c r="C2222" s="3">
        <v>6000</v>
      </c>
      <c r="D2222" s="1">
        <v>79900</v>
      </c>
      <c r="E2222" s="1">
        <v>1</v>
      </c>
      <c r="F2222" s="1">
        <v>7099</v>
      </c>
      <c r="G2222" s="2"/>
    </row>
    <row r="2223" spans="1:7">
      <c r="A2223" s="1">
        <v>60047</v>
      </c>
      <c r="B2223" s="2">
        <v>39286</v>
      </c>
      <c r="C2223" s="3">
        <v>332</v>
      </c>
      <c r="D2223" s="1">
        <v>58913</v>
      </c>
      <c r="E2223" s="1">
        <v>1</v>
      </c>
      <c r="F2223" s="1">
        <v>500</v>
      </c>
      <c r="G2223" s="2"/>
    </row>
    <row r="2224" spans="1:7">
      <c r="A2224" s="1">
        <v>60047</v>
      </c>
      <c r="B2224" s="2">
        <v>39286</v>
      </c>
      <c r="C2224" s="3">
        <v>332</v>
      </c>
      <c r="D2224" s="1">
        <v>58913</v>
      </c>
      <c r="E2224" s="1">
        <v>1</v>
      </c>
      <c r="F2224" s="1">
        <v>500</v>
      </c>
      <c r="G2224" s="2"/>
    </row>
    <row r="2225" spans="1:7">
      <c r="A2225" s="1">
        <v>60056</v>
      </c>
      <c r="B2225" s="2">
        <v>39286</v>
      </c>
      <c r="C2225" s="3">
        <v>3508</v>
      </c>
      <c r="D2225" s="1">
        <v>79887</v>
      </c>
      <c r="E2225" s="1">
        <v>1</v>
      </c>
      <c r="F2225" s="1">
        <v>299</v>
      </c>
      <c r="G2225" s="2"/>
    </row>
    <row r="2226" spans="1:7">
      <c r="A2226" s="1">
        <v>60105</v>
      </c>
      <c r="B2226" s="2">
        <v>39286</v>
      </c>
      <c r="C2226" s="3">
        <v>7005</v>
      </c>
      <c r="D2226" s="1">
        <v>81704</v>
      </c>
      <c r="E2226" s="1">
        <v>1</v>
      </c>
      <c r="F2226" s="1">
        <v>999</v>
      </c>
      <c r="G2226" s="2"/>
    </row>
    <row r="2227" spans="1:7">
      <c r="A2227" s="1">
        <v>60171</v>
      </c>
      <c r="B2227" s="2">
        <v>39287</v>
      </c>
      <c r="C2227" s="3">
        <v>2995</v>
      </c>
      <c r="D2227" s="1">
        <v>70547</v>
      </c>
      <c r="E2227" s="1">
        <v>1</v>
      </c>
      <c r="F2227" s="1">
        <v>419</v>
      </c>
      <c r="G2227" s="2"/>
    </row>
    <row r="2228" spans="1:7">
      <c r="A2228" s="1">
        <v>60289</v>
      </c>
      <c r="B2228" s="2">
        <v>39288</v>
      </c>
      <c r="C2228" s="3">
        <v>2956</v>
      </c>
      <c r="D2228" s="1">
        <v>70774</v>
      </c>
      <c r="E2228" s="1">
        <v>1</v>
      </c>
      <c r="F2228" s="1">
        <v>3690</v>
      </c>
      <c r="G2228" s="2"/>
    </row>
    <row r="2229" spans="1:7">
      <c r="A2229" s="1">
        <v>60289</v>
      </c>
      <c r="B2229" s="2">
        <v>39288</v>
      </c>
      <c r="C2229" s="3">
        <v>2956</v>
      </c>
      <c r="D2229" s="1">
        <v>77810</v>
      </c>
      <c r="E2229" s="1">
        <v>1</v>
      </c>
      <c r="F2229" s="1">
        <v>599</v>
      </c>
      <c r="G2229" s="2"/>
    </row>
    <row r="2230" spans="1:7">
      <c r="A2230" s="1">
        <v>60289</v>
      </c>
      <c r="B2230" s="2">
        <v>39288</v>
      </c>
      <c r="C2230" s="3">
        <v>2956</v>
      </c>
      <c r="D2230" s="1">
        <v>63712</v>
      </c>
      <c r="E2230" s="1">
        <v>1</v>
      </c>
      <c r="F2230" s="1">
        <v>379</v>
      </c>
      <c r="G2230" s="2"/>
    </row>
    <row r="2231" spans="1:7">
      <c r="A2231" s="1">
        <v>60309</v>
      </c>
      <c r="B2231" s="2">
        <v>39288</v>
      </c>
      <c r="C2231" s="3">
        <v>3610</v>
      </c>
      <c r="D2231" s="1">
        <v>79780</v>
      </c>
      <c r="E2231" s="1">
        <v>1</v>
      </c>
      <c r="F2231" s="1">
        <v>980</v>
      </c>
      <c r="G2231" s="2"/>
    </row>
    <row r="2232" spans="1:7">
      <c r="A2232" s="1">
        <v>60374</v>
      </c>
      <c r="B2232" s="2">
        <v>39289</v>
      </c>
      <c r="C2232" s="3">
        <v>1677</v>
      </c>
      <c r="D2232" s="1">
        <v>55227</v>
      </c>
      <c r="E2232" s="1">
        <v>1</v>
      </c>
      <c r="F2232" s="1">
        <v>390</v>
      </c>
      <c r="G2232" s="2"/>
    </row>
    <row r="2233" spans="1:7">
      <c r="A2233" s="1">
        <v>60436</v>
      </c>
      <c r="B2233" s="2">
        <v>39289</v>
      </c>
      <c r="C2233" s="3">
        <v>4926</v>
      </c>
      <c r="D2233" s="1">
        <v>58086</v>
      </c>
      <c r="E2233" s="1">
        <v>1</v>
      </c>
      <c r="F2233" s="1">
        <v>199</v>
      </c>
      <c r="G2233" s="2"/>
    </row>
    <row r="2234" spans="1:7">
      <c r="A2234" s="1">
        <v>60494</v>
      </c>
      <c r="B2234" s="2">
        <v>39290</v>
      </c>
      <c r="C2234" s="3">
        <v>1686</v>
      </c>
      <c r="D2234" s="1">
        <v>26466</v>
      </c>
      <c r="E2234" s="1">
        <v>1</v>
      </c>
      <c r="F2234" s="1">
        <v>500</v>
      </c>
      <c r="G2234" s="2"/>
    </row>
    <row r="2235" spans="1:7">
      <c r="A2235" s="1">
        <v>60495</v>
      </c>
      <c r="B2235" s="2">
        <v>39290</v>
      </c>
      <c r="C2235" s="3">
        <v>1729</v>
      </c>
      <c r="D2235" s="1">
        <v>81473</v>
      </c>
      <c r="E2235" s="1">
        <v>1</v>
      </c>
      <c r="F2235" s="1">
        <v>1990</v>
      </c>
      <c r="G2235" s="2"/>
    </row>
    <row r="2236" spans="1:7">
      <c r="A2236" s="1">
        <v>60498</v>
      </c>
      <c r="B2236" s="2">
        <v>39290</v>
      </c>
      <c r="C2236" s="3">
        <v>1982</v>
      </c>
      <c r="D2236" s="1">
        <v>65674</v>
      </c>
      <c r="E2236" s="1">
        <v>1</v>
      </c>
      <c r="F2236" s="1">
        <v>497</v>
      </c>
      <c r="G2236" s="2"/>
    </row>
    <row r="2237" spans="1:7">
      <c r="A2237" s="1">
        <v>60498</v>
      </c>
      <c r="B2237" s="2">
        <v>39290</v>
      </c>
      <c r="C2237" s="3">
        <v>1982</v>
      </c>
      <c r="D2237" s="1">
        <v>65674</v>
      </c>
      <c r="E2237" s="1">
        <v>1</v>
      </c>
      <c r="F2237" s="1">
        <v>497</v>
      </c>
      <c r="G2237" s="2"/>
    </row>
    <row r="2238" spans="1:7">
      <c r="A2238" s="1">
        <v>60528</v>
      </c>
      <c r="B2238" s="2">
        <v>39290</v>
      </c>
      <c r="C2238" s="3">
        <v>3610</v>
      </c>
      <c r="D2238" s="1">
        <v>55232</v>
      </c>
      <c r="E2238" s="1">
        <v>1</v>
      </c>
      <c r="F2238" s="1">
        <v>120</v>
      </c>
      <c r="G2238" s="2"/>
    </row>
    <row r="2239" spans="1:7">
      <c r="A2239" s="1">
        <v>60528</v>
      </c>
      <c r="B2239" s="2">
        <v>39290</v>
      </c>
      <c r="C2239" s="3">
        <v>3610</v>
      </c>
      <c r="D2239" s="1">
        <v>80821</v>
      </c>
      <c r="E2239" s="1">
        <v>1</v>
      </c>
      <c r="F2239" s="1">
        <v>269</v>
      </c>
      <c r="G2239" s="2"/>
    </row>
    <row r="2240" spans="1:7">
      <c r="A2240" s="1">
        <v>60558</v>
      </c>
      <c r="B2240" s="2">
        <v>39290</v>
      </c>
      <c r="C2240" s="3">
        <v>5455</v>
      </c>
      <c r="D2240" s="1">
        <v>81720</v>
      </c>
      <c r="E2240" s="1">
        <v>1</v>
      </c>
      <c r="F2240" s="1">
        <v>31700</v>
      </c>
      <c r="G2240" s="2"/>
    </row>
    <row r="2241" spans="1:7">
      <c r="A2241" s="1">
        <v>60558</v>
      </c>
      <c r="B2241" s="2">
        <v>39290</v>
      </c>
      <c r="C2241" s="3">
        <v>5455</v>
      </c>
      <c r="D2241" s="1">
        <v>71612</v>
      </c>
      <c r="E2241" s="1">
        <v>1</v>
      </c>
      <c r="F2241" s="1">
        <v>200</v>
      </c>
      <c r="G2241" s="2"/>
    </row>
    <row r="2242" spans="1:7">
      <c r="A2242" s="1">
        <v>60628</v>
      </c>
      <c r="B2242" s="2">
        <v>39291</v>
      </c>
      <c r="C2242" s="3">
        <v>1686</v>
      </c>
      <c r="D2242" s="1">
        <v>75096</v>
      </c>
      <c r="E2242" s="1">
        <v>1</v>
      </c>
      <c r="F2242" s="1">
        <v>999</v>
      </c>
      <c r="G2242" s="2"/>
    </row>
    <row r="2243" spans="1:7">
      <c r="A2243" s="1">
        <v>60628</v>
      </c>
      <c r="B2243" s="2">
        <v>39291</v>
      </c>
      <c r="C2243" s="3">
        <v>1686</v>
      </c>
      <c r="D2243" s="1">
        <v>78235</v>
      </c>
      <c r="E2243" s="1">
        <v>1</v>
      </c>
      <c r="F2243" s="1">
        <v>369</v>
      </c>
      <c r="G2243" s="2"/>
    </row>
    <row r="2244" spans="1:7">
      <c r="A2244" s="1">
        <v>60628</v>
      </c>
      <c r="B2244" s="2">
        <v>39291</v>
      </c>
      <c r="C2244" s="3">
        <v>1686</v>
      </c>
      <c r="D2244" s="1">
        <v>76527</v>
      </c>
      <c r="E2244" s="1">
        <v>1</v>
      </c>
      <c r="F2244" s="1">
        <v>199</v>
      </c>
      <c r="G2244" s="2"/>
    </row>
    <row r="2245" spans="1:7">
      <c r="A2245" s="1">
        <v>60628</v>
      </c>
      <c r="B2245" s="2">
        <v>39291</v>
      </c>
      <c r="C2245" s="3">
        <v>1686</v>
      </c>
      <c r="D2245" s="1">
        <v>16826</v>
      </c>
      <c r="E2245" s="1">
        <v>1</v>
      </c>
      <c r="F2245" s="1">
        <v>329</v>
      </c>
      <c r="G2245" s="2"/>
    </row>
    <row r="2246" spans="1:7">
      <c r="A2246" s="1">
        <v>60689</v>
      </c>
      <c r="B2246" s="2">
        <v>39291</v>
      </c>
      <c r="C2246" s="3">
        <v>6000</v>
      </c>
      <c r="D2246" s="1">
        <v>73749</v>
      </c>
      <c r="E2246" s="1">
        <v>1</v>
      </c>
      <c r="F2246" s="1">
        <v>1999</v>
      </c>
      <c r="G2246" s="2"/>
    </row>
    <row r="2247" spans="1:7">
      <c r="A2247" s="1">
        <v>60724</v>
      </c>
      <c r="B2247" s="2">
        <v>39292</v>
      </c>
      <c r="C2247" s="3">
        <v>1006</v>
      </c>
      <c r="D2247" s="1">
        <v>71967</v>
      </c>
      <c r="E2247" s="1">
        <v>1</v>
      </c>
      <c r="F2247" s="1">
        <v>239</v>
      </c>
      <c r="G2247" s="2"/>
    </row>
    <row r="2248" spans="1:7">
      <c r="A2248" s="1">
        <v>60746</v>
      </c>
      <c r="B2248" s="2">
        <v>39292</v>
      </c>
      <c r="C2248" s="3">
        <v>1686</v>
      </c>
      <c r="D2248" s="1">
        <v>52699</v>
      </c>
      <c r="E2248" s="1">
        <v>1</v>
      </c>
      <c r="F2248" s="1">
        <v>477</v>
      </c>
      <c r="G2248" s="2"/>
    </row>
    <row r="2249" spans="1:7">
      <c r="A2249" s="1">
        <v>60746</v>
      </c>
      <c r="B2249" s="2">
        <v>39292</v>
      </c>
      <c r="C2249" s="3">
        <v>1686</v>
      </c>
      <c r="D2249" s="1">
        <v>52672</v>
      </c>
      <c r="E2249" s="1">
        <v>1</v>
      </c>
      <c r="F2249" s="1">
        <v>477</v>
      </c>
      <c r="G2249" s="2"/>
    </row>
    <row r="2250" spans="1:7">
      <c r="A2250" s="1">
        <v>60753</v>
      </c>
      <c r="B2250" s="2">
        <v>39292</v>
      </c>
      <c r="C2250" s="3">
        <v>198</v>
      </c>
      <c r="D2250" s="1">
        <v>79165</v>
      </c>
      <c r="E2250" s="1">
        <v>1</v>
      </c>
      <c r="F2250" s="1">
        <v>1250</v>
      </c>
      <c r="G2250" s="2"/>
    </row>
    <row r="2251" spans="1:7">
      <c r="A2251" s="1">
        <v>60825</v>
      </c>
      <c r="B2251" s="2">
        <v>39292</v>
      </c>
      <c r="C2251" s="3">
        <v>7076</v>
      </c>
      <c r="D2251" s="1">
        <v>77278</v>
      </c>
      <c r="E2251" s="1">
        <v>1</v>
      </c>
      <c r="F2251" s="1">
        <v>249</v>
      </c>
      <c r="G2251" s="2"/>
    </row>
    <row r="2252" spans="1:7">
      <c r="A2252" s="1">
        <v>60860</v>
      </c>
      <c r="B2252" s="2">
        <v>39293</v>
      </c>
      <c r="C2252" s="3">
        <v>1729</v>
      </c>
      <c r="D2252" s="1">
        <v>26466</v>
      </c>
      <c r="E2252" s="1">
        <v>1</v>
      </c>
      <c r="F2252" s="1">
        <v>1600</v>
      </c>
      <c r="G2252" s="2"/>
    </row>
    <row r="2253" spans="1:7">
      <c r="A2253" s="1">
        <v>60953</v>
      </c>
      <c r="B2253" s="2">
        <v>39293</v>
      </c>
      <c r="C2253" s="3">
        <v>7540</v>
      </c>
      <c r="D2253" s="1">
        <v>75981</v>
      </c>
      <c r="E2253" s="1">
        <v>1</v>
      </c>
      <c r="F2253" s="1">
        <v>400</v>
      </c>
      <c r="G2253" s="2"/>
    </row>
    <row r="2254" spans="1:7">
      <c r="A2254" s="1">
        <v>60953</v>
      </c>
      <c r="B2254" s="2">
        <v>39293</v>
      </c>
      <c r="C2254" s="3">
        <v>7540</v>
      </c>
      <c r="D2254" s="1">
        <v>63042</v>
      </c>
      <c r="E2254" s="1">
        <v>1</v>
      </c>
      <c r="F2254" s="1">
        <v>0</v>
      </c>
      <c r="G2254" s="2"/>
    </row>
    <row r="2255" spans="1:7">
      <c r="A2255" s="1">
        <v>60953</v>
      </c>
      <c r="B2255" s="2">
        <v>39293</v>
      </c>
      <c r="C2255" s="3">
        <v>7540</v>
      </c>
      <c r="D2255" s="1">
        <v>73748</v>
      </c>
      <c r="E2255" s="1">
        <v>1</v>
      </c>
      <c r="F2255" s="1">
        <v>3321</v>
      </c>
      <c r="G2255" s="2"/>
    </row>
    <row r="2256" spans="1:7">
      <c r="A2256" s="1">
        <v>60957</v>
      </c>
      <c r="B2256" s="2">
        <v>39293</v>
      </c>
      <c r="C2256" s="3">
        <v>92</v>
      </c>
      <c r="D2256" s="1">
        <v>72048</v>
      </c>
      <c r="E2256" s="1">
        <v>1</v>
      </c>
      <c r="F2256" s="1">
        <v>299</v>
      </c>
      <c r="G2256" s="2"/>
    </row>
    <row r="2257" spans="1:7">
      <c r="A2257" s="1">
        <v>60957</v>
      </c>
      <c r="B2257" s="2">
        <v>39293</v>
      </c>
      <c r="C2257" s="3">
        <v>92</v>
      </c>
      <c r="D2257" s="1">
        <v>79711</v>
      </c>
      <c r="E2257" s="1">
        <v>1</v>
      </c>
      <c r="F2257" s="1">
        <v>125</v>
      </c>
      <c r="G2257" s="2"/>
    </row>
    <row r="2258" spans="1:7">
      <c r="A2258" s="1">
        <v>60980</v>
      </c>
      <c r="B2258" s="2">
        <v>39294</v>
      </c>
      <c r="C2258" s="3">
        <v>1686</v>
      </c>
      <c r="D2258" s="1">
        <v>75397</v>
      </c>
      <c r="E2258" s="1">
        <v>1</v>
      </c>
      <c r="F2258" s="1">
        <v>14900</v>
      </c>
      <c r="G2258" s="2"/>
    </row>
    <row r="2259" spans="1:7">
      <c r="A2259" s="1">
        <v>60980</v>
      </c>
      <c r="B2259" s="2">
        <v>39294</v>
      </c>
      <c r="C2259" s="3">
        <v>1686</v>
      </c>
      <c r="D2259" s="1">
        <v>57549</v>
      </c>
      <c r="E2259" s="1">
        <v>1</v>
      </c>
      <c r="F2259" s="1">
        <v>25</v>
      </c>
      <c r="G2259" s="2"/>
    </row>
    <row r="2260" spans="1:7">
      <c r="A2260" s="1">
        <v>60980</v>
      </c>
      <c r="B2260" s="2">
        <v>39294</v>
      </c>
      <c r="C2260" s="3">
        <v>1686</v>
      </c>
      <c r="D2260" s="1">
        <v>76254</v>
      </c>
      <c r="E2260" s="1">
        <v>1</v>
      </c>
      <c r="F2260" s="1">
        <v>400</v>
      </c>
      <c r="G2260" s="2"/>
    </row>
    <row r="2261" spans="1:7">
      <c r="A2261" s="1">
        <v>60980</v>
      </c>
      <c r="B2261" s="2">
        <v>39294</v>
      </c>
      <c r="C2261" s="3">
        <v>1686</v>
      </c>
      <c r="D2261" s="1">
        <v>71785</v>
      </c>
      <c r="E2261" s="1">
        <v>1</v>
      </c>
      <c r="F2261" s="1">
        <v>699</v>
      </c>
      <c r="G2261" s="2"/>
    </row>
    <row r="2262" spans="1:7">
      <c r="A2262" s="1">
        <v>60984</v>
      </c>
      <c r="B2262" s="2">
        <v>39294</v>
      </c>
      <c r="C2262" s="3">
        <v>1982</v>
      </c>
      <c r="D2262" s="1">
        <v>78364</v>
      </c>
      <c r="E2262" s="1">
        <v>1</v>
      </c>
      <c r="F2262" s="1">
        <v>1230</v>
      </c>
      <c r="G2262" s="2"/>
    </row>
    <row r="2263" spans="1:7">
      <c r="A2263" s="1">
        <v>61092</v>
      </c>
      <c r="B2263" s="2">
        <v>39295</v>
      </c>
      <c r="C2263" s="3">
        <v>1686</v>
      </c>
      <c r="D2263" s="1">
        <v>26466</v>
      </c>
      <c r="E2263" s="1">
        <v>1</v>
      </c>
      <c r="F2263" s="1">
        <v>800</v>
      </c>
      <c r="G2263" s="2"/>
    </row>
    <row r="2264" spans="1:7">
      <c r="A2264" s="1">
        <v>61115</v>
      </c>
      <c r="B2264" s="2">
        <v>39295</v>
      </c>
      <c r="C2264" s="3">
        <v>284</v>
      </c>
      <c r="D2264" s="1">
        <v>55539</v>
      </c>
      <c r="E2264" s="1">
        <v>1</v>
      </c>
      <c r="F2264" s="1">
        <v>199</v>
      </c>
      <c r="G2264" s="2"/>
    </row>
    <row r="2265" spans="1:7">
      <c r="A2265" s="1">
        <v>61119</v>
      </c>
      <c r="B2265" s="2">
        <v>39295</v>
      </c>
      <c r="C2265" s="3">
        <v>3212</v>
      </c>
      <c r="D2265" s="1">
        <v>79520</v>
      </c>
      <c r="E2265" s="1">
        <v>1</v>
      </c>
      <c r="F2265" s="1">
        <v>1599</v>
      </c>
      <c r="G2265" s="2"/>
    </row>
    <row r="2266" spans="1:7">
      <c r="A2266" s="1">
        <v>61147</v>
      </c>
      <c r="B2266" s="2">
        <v>39295</v>
      </c>
      <c r="C2266" s="3">
        <v>5005</v>
      </c>
      <c r="D2266" s="1">
        <v>75070</v>
      </c>
      <c r="E2266" s="1">
        <v>1</v>
      </c>
      <c r="F2266" s="1">
        <v>1380</v>
      </c>
      <c r="G2266" s="2"/>
    </row>
    <row r="2267" spans="1:7">
      <c r="A2267" s="1">
        <v>61275</v>
      </c>
      <c r="B2267" s="2">
        <v>39296</v>
      </c>
      <c r="C2267" s="3">
        <v>6014</v>
      </c>
      <c r="D2267" s="1">
        <v>78515</v>
      </c>
      <c r="E2267" s="1">
        <v>1</v>
      </c>
      <c r="F2267" s="1">
        <v>1990</v>
      </c>
      <c r="G2267" s="2"/>
    </row>
    <row r="2268" spans="1:7">
      <c r="A2268" s="1">
        <v>61298</v>
      </c>
      <c r="B2268" s="2">
        <v>39297</v>
      </c>
      <c r="C2268" s="3">
        <v>1117</v>
      </c>
      <c r="D2268" s="1">
        <v>75205</v>
      </c>
      <c r="E2268" s="1">
        <v>1</v>
      </c>
      <c r="F2268" s="1">
        <v>320</v>
      </c>
      <c r="G2268" s="2"/>
    </row>
    <row r="2269" spans="1:7">
      <c r="A2269" s="1">
        <v>61298</v>
      </c>
      <c r="B2269" s="2">
        <v>39297</v>
      </c>
      <c r="C2269" s="3">
        <v>1117</v>
      </c>
      <c r="D2269" s="1">
        <v>75203</v>
      </c>
      <c r="E2269" s="1">
        <v>2</v>
      </c>
      <c r="F2269" s="1">
        <v>640</v>
      </c>
      <c r="G2269" s="2"/>
    </row>
    <row r="2270" spans="1:7">
      <c r="A2270" s="1">
        <v>61313</v>
      </c>
      <c r="B2270" s="2">
        <v>39297</v>
      </c>
      <c r="C2270" s="3">
        <v>1686</v>
      </c>
      <c r="D2270" s="1">
        <v>79388</v>
      </c>
      <c r="E2270" s="1">
        <v>1</v>
      </c>
      <c r="F2270" s="1">
        <v>849</v>
      </c>
      <c r="G2270" s="2"/>
    </row>
    <row r="2271" spans="1:7">
      <c r="A2271" s="1">
        <v>61313</v>
      </c>
      <c r="B2271" s="2">
        <v>39297</v>
      </c>
      <c r="C2271" s="3">
        <v>1686</v>
      </c>
      <c r="D2271" s="1">
        <v>70800</v>
      </c>
      <c r="E2271" s="1">
        <v>1</v>
      </c>
      <c r="F2271" s="1">
        <v>168</v>
      </c>
      <c r="G2271" s="2"/>
    </row>
    <row r="2272" spans="1:7">
      <c r="A2272" s="1">
        <v>61336</v>
      </c>
      <c r="B2272" s="2">
        <v>39297</v>
      </c>
      <c r="C2272" s="3">
        <v>3059</v>
      </c>
      <c r="D2272" s="1">
        <v>77253</v>
      </c>
      <c r="E2272" s="1">
        <v>1</v>
      </c>
      <c r="F2272" s="1">
        <v>169</v>
      </c>
      <c r="G2272" s="2"/>
    </row>
    <row r="2273" spans="1:7">
      <c r="A2273" s="1">
        <v>61395</v>
      </c>
      <c r="B2273" s="2">
        <v>39297</v>
      </c>
      <c r="C2273" s="3">
        <v>7276</v>
      </c>
      <c r="D2273" s="1">
        <v>82434</v>
      </c>
      <c r="E2273" s="1">
        <v>1</v>
      </c>
      <c r="F2273" s="1">
        <v>13841</v>
      </c>
      <c r="G2273" s="2"/>
    </row>
    <row r="2274" spans="1:7">
      <c r="A2274" s="1">
        <v>61395</v>
      </c>
      <c r="B2274" s="2">
        <v>39297</v>
      </c>
      <c r="C2274" s="3">
        <v>7276</v>
      </c>
      <c r="D2274" s="1">
        <v>76254</v>
      </c>
      <c r="E2274" s="1">
        <v>1</v>
      </c>
      <c r="F2274" s="1">
        <v>599</v>
      </c>
      <c r="G2274" s="2"/>
    </row>
    <row r="2275" spans="1:7">
      <c r="A2275" s="1">
        <v>61454</v>
      </c>
      <c r="B2275" s="2">
        <v>39298</v>
      </c>
      <c r="C2275" s="3">
        <v>2995</v>
      </c>
      <c r="D2275" s="1">
        <v>72466</v>
      </c>
      <c r="E2275" s="1">
        <v>1</v>
      </c>
      <c r="F2275" s="1">
        <v>599</v>
      </c>
      <c r="G2275" s="2"/>
    </row>
    <row r="2276" spans="1:7">
      <c r="A2276" s="1">
        <v>61486</v>
      </c>
      <c r="B2276" s="2">
        <v>39298</v>
      </c>
      <c r="C2276" s="3">
        <v>4780</v>
      </c>
      <c r="D2276" s="1">
        <v>26465</v>
      </c>
      <c r="E2276" s="1">
        <v>1</v>
      </c>
      <c r="F2276" s="1">
        <v>800</v>
      </c>
      <c r="G2276" s="2"/>
    </row>
    <row r="2277" spans="1:7">
      <c r="A2277" s="1">
        <v>61490</v>
      </c>
      <c r="B2277" s="2">
        <v>39298</v>
      </c>
      <c r="C2277" s="3">
        <v>5181</v>
      </c>
      <c r="D2277" s="1">
        <v>73749</v>
      </c>
      <c r="E2277" s="1">
        <v>1</v>
      </c>
      <c r="F2277" s="1">
        <v>1999</v>
      </c>
      <c r="G2277" s="2"/>
    </row>
    <row r="2278" spans="1:7">
      <c r="A2278" s="1">
        <v>61560</v>
      </c>
      <c r="B2278" s="2">
        <v>39299</v>
      </c>
      <c r="C2278" s="3">
        <v>1686</v>
      </c>
      <c r="D2278" s="1">
        <v>34646</v>
      </c>
      <c r="E2278" s="1">
        <v>1</v>
      </c>
      <c r="F2278" s="1">
        <v>825</v>
      </c>
      <c r="G2278" s="2"/>
    </row>
    <row r="2279" spans="1:7">
      <c r="A2279" s="1">
        <v>61560</v>
      </c>
      <c r="B2279" s="2">
        <v>39299</v>
      </c>
      <c r="C2279" s="3">
        <v>1686</v>
      </c>
      <c r="D2279" s="1">
        <v>34645</v>
      </c>
      <c r="E2279" s="1">
        <v>1</v>
      </c>
      <c r="F2279" s="1">
        <v>925</v>
      </c>
      <c r="G2279" s="2"/>
    </row>
    <row r="2280" spans="1:7">
      <c r="A2280" s="1">
        <v>61607</v>
      </c>
      <c r="B2280" s="2">
        <v>39299</v>
      </c>
      <c r="C2280" s="3">
        <v>3212</v>
      </c>
      <c r="D2280" s="1">
        <v>69832</v>
      </c>
      <c r="E2280" s="1">
        <v>1</v>
      </c>
      <c r="F2280" s="1">
        <v>319</v>
      </c>
      <c r="G2280" s="2"/>
    </row>
    <row r="2281" spans="1:7">
      <c r="A2281" s="1">
        <v>61617</v>
      </c>
      <c r="B2281" s="2">
        <v>39299</v>
      </c>
      <c r="C2281" s="3">
        <v>3567</v>
      </c>
      <c r="D2281" s="1">
        <v>81905</v>
      </c>
      <c r="E2281" s="1">
        <v>1</v>
      </c>
      <c r="F2281" s="1">
        <v>299</v>
      </c>
      <c r="G2281" s="2"/>
    </row>
    <row r="2282" spans="1:7">
      <c r="A2282" s="1">
        <v>61617</v>
      </c>
      <c r="B2282" s="2">
        <v>39299</v>
      </c>
      <c r="C2282" s="3">
        <v>3567</v>
      </c>
      <c r="D2282" s="1">
        <v>73749</v>
      </c>
      <c r="E2282" s="1">
        <v>1</v>
      </c>
      <c r="F2282" s="1">
        <v>1999</v>
      </c>
      <c r="G2282" s="2"/>
    </row>
    <row r="2283" spans="1:7">
      <c r="A2283" s="1">
        <v>61649</v>
      </c>
      <c r="B2283" s="2">
        <v>39299</v>
      </c>
      <c r="C2283" s="3">
        <v>4926</v>
      </c>
      <c r="D2283" s="1">
        <v>70774</v>
      </c>
      <c r="E2283" s="1">
        <v>1</v>
      </c>
      <c r="F2283" s="1">
        <v>3690</v>
      </c>
      <c r="G2283" s="2"/>
    </row>
    <row r="2284" spans="1:7">
      <c r="A2284" s="1">
        <v>61665</v>
      </c>
      <c r="B2284" s="2">
        <v>39299</v>
      </c>
      <c r="C2284" s="3">
        <v>5781</v>
      </c>
      <c r="D2284" s="1">
        <v>77982</v>
      </c>
      <c r="E2284" s="1">
        <v>1</v>
      </c>
      <c r="F2284" s="1">
        <v>1590</v>
      </c>
      <c r="G2284" s="2"/>
    </row>
    <row r="2285" spans="1:7">
      <c r="A2285" s="1">
        <v>61675</v>
      </c>
      <c r="B2285" s="2">
        <v>39299</v>
      </c>
      <c r="C2285" s="3">
        <v>6378</v>
      </c>
      <c r="D2285" s="1">
        <v>73750</v>
      </c>
      <c r="E2285" s="1">
        <v>1</v>
      </c>
      <c r="F2285" s="1">
        <v>2490</v>
      </c>
      <c r="G2285" s="2"/>
    </row>
    <row r="2286" spans="1:7">
      <c r="A2286" s="1">
        <v>61691</v>
      </c>
      <c r="B2286" s="2">
        <v>39299</v>
      </c>
      <c r="C2286" s="3">
        <v>742</v>
      </c>
      <c r="D2286" s="1">
        <v>51397</v>
      </c>
      <c r="E2286" s="1">
        <v>1</v>
      </c>
      <c r="F2286" s="1">
        <v>623</v>
      </c>
      <c r="G2286" s="2"/>
    </row>
    <row r="2287" spans="1:7">
      <c r="A2287" s="1">
        <v>61700</v>
      </c>
      <c r="B2287" s="2">
        <v>39299</v>
      </c>
      <c r="C2287" s="3">
        <v>7563</v>
      </c>
      <c r="D2287" s="1">
        <v>78339</v>
      </c>
      <c r="E2287" s="1">
        <v>1</v>
      </c>
      <c r="F2287" s="1">
        <v>400</v>
      </c>
      <c r="G2287" s="2"/>
    </row>
    <row r="2288" spans="1:7">
      <c r="A2288" s="1">
        <v>61700</v>
      </c>
      <c r="B2288" s="2">
        <v>39299</v>
      </c>
      <c r="C2288" s="3">
        <v>7563</v>
      </c>
      <c r="D2288" s="1">
        <v>26465</v>
      </c>
      <c r="E2288" s="1">
        <v>1</v>
      </c>
      <c r="F2288" s="1">
        <v>800</v>
      </c>
      <c r="G2288" s="2"/>
    </row>
    <row r="2289" spans="1:7">
      <c r="A2289" s="1">
        <v>61700</v>
      </c>
      <c r="B2289" s="2">
        <v>39299</v>
      </c>
      <c r="C2289" s="3">
        <v>7563</v>
      </c>
      <c r="D2289" s="1">
        <v>63042</v>
      </c>
      <c r="E2289" s="1">
        <v>1</v>
      </c>
      <c r="F2289" s="1">
        <v>0</v>
      </c>
      <c r="G2289" s="2"/>
    </row>
    <row r="2290" spans="1:7">
      <c r="A2290" s="1">
        <v>61758</v>
      </c>
      <c r="B2290" s="2">
        <v>39300</v>
      </c>
      <c r="C2290" s="3">
        <v>2704</v>
      </c>
      <c r="D2290" s="1">
        <v>26465</v>
      </c>
      <c r="E2290" s="1">
        <v>1</v>
      </c>
      <c r="F2290" s="1">
        <v>800</v>
      </c>
      <c r="G2290" s="2"/>
    </row>
    <row r="2291" spans="1:7">
      <c r="A2291" s="1">
        <v>61794</v>
      </c>
      <c r="B2291" s="2">
        <v>39300</v>
      </c>
      <c r="C2291" s="3">
        <v>4687</v>
      </c>
      <c r="D2291" s="1">
        <v>80523</v>
      </c>
      <c r="E2291" s="1">
        <v>1</v>
      </c>
      <c r="F2291" s="1">
        <v>1250</v>
      </c>
      <c r="G2291" s="2"/>
    </row>
    <row r="2292" spans="1:7">
      <c r="A2292" s="1">
        <v>61823</v>
      </c>
      <c r="B2292" s="2">
        <v>39300</v>
      </c>
      <c r="C2292" s="3">
        <v>6820</v>
      </c>
      <c r="D2292" s="1">
        <v>16672</v>
      </c>
      <c r="E2292" s="1">
        <v>1</v>
      </c>
      <c r="F2292" s="1">
        <v>70</v>
      </c>
      <c r="G2292" s="2"/>
    </row>
    <row r="2293" spans="1:7">
      <c r="A2293" s="1">
        <v>61823</v>
      </c>
      <c r="B2293" s="2">
        <v>39300</v>
      </c>
      <c r="C2293" s="3">
        <v>6820</v>
      </c>
      <c r="D2293" s="1">
        <v>55573</v>
      </c>
      <c r="E2293" s="1">
        <v>1</v>
      </c>
      <c r="F2293" s="1">
        <v>40</v>
      </c>
      <c r="G2293" s="2"/>
    </row>
    <row r="2294" spans="1:7">
      <c r="A2294" s="1">
        <v>61823</v>
      </c>
      <c r="B2294" s="2">
        <v>39300</v>
      </c>
      <c r="C2294" s="3">
        <v>6820</v>
      </c>
      <c r="D2294" s="1">
        <v>72049</v>
      </c>
      <c r="E2294" s="1">
        <v>1</v>
      </c>
      <c r="F2294" s="1">
        <v>299</v>
      </c>
      <c r="G2294" s="2"/>
    </row>
    <row r="2295" spans="1:7">
      <c r="A2295" s="1">
        <v>61889</v>
      </c>
      <c r="B2295" s="2">
        <v>39301</v>
      </c>
      <c r="C2295" s="3">
        <v>332</v>
      </c>
      <c r="D2295" s="1">
        <v>49749</v>
      </c>
      <c r="E2295" s="1">
        <v>10</v>
      </c>
      <c r="F2295" s="1">
        <v>20</v>
      </c>
      <c r="G2295" s="2"/>
    </row>
    <row r="2296" spans="1:7">
      <c r="A2296" s="1">
        <v>61911</v>
      </c>
      <c r="B2296" s="2">
        <v>39301</v>
      </c>
      <c r="C2296" s="3">
        <v>4981</v>
      </c>
      <c r="D2296" s="1">
        <v>81332</v>
      </c>
      <c r="E2296" s="1">
        <v>1</v>
      </c>
      <c r="F2296" s="1">
        <v>219</v>
      </c>
      <c r="G2296" s="2"/>
    </row>
    <row r="2297" spans="1:7">
      <c r="A2297" s="1">
        <v>61950</v>
      </c>
      <c r="B2297" s="2">
        <v>39302</v>
      </c>
      <c r="C2297" s="3">
        <v>1121</v>
      </c>
      <c r="D2297" s="1">
        <v>26465</v>
      </c>
      <c r="E2297" s="1">
        <v>1</v>
      </c>
      <c r="F2297" s="1">
        <v>800</v>
      </c>
      <c r="G2297" s="2"/>
    </row>
    <row r="2298" spans="1:7">
      <c r="A2298" s="1">
        <v>61972</v>
      </c>
      <c r="B2298" s="2">
        <v>39302</v>
      </c>
      <c r="C2298" s="3">
        <v>1686</v>
      </c>
      <c r="D2298" s="1">
        <v>77222</v>
      </c>
      <c r="E2298" s="1">
        <v>1</v>
      </c>
      <c r="F2298" s="1">
        <v>249</v>
      </c>
      <c r="G2298" s="2"/>
    </row>
    <row r="2299" spans="1:7">
      <c r="A2299" s="1">
        <v>62000</v>
      </c>
      <c r="B2299" s="2">
        <v>39302</v>
      </c>
      <c r="C2299" s="3">
        <v>2814</v>
      </c>
      <c r="D2299" s="1">
        <v>63042</v>
      </c>
      <c r="E2299" s="1">
        <v>1</v>
      </c>
      <c r="F2299" s="1">
        <v>100</v>
      </c>
      <c r="G2299" s="2"/>
    </row>
    <row r="2300" spans="1:7">
      <c r="A2300" s="1">
        <v>62061</v>
      </c>
      <c r="B2300" s="2">
        <v>39302</v>
      </c>
      <c r="C2300" s="3">
        <v>637</v>
      </c>
      <c r="D2300" s="1">
        <v>38679</v>
      </c>
      <c r="E2300" s="1">
        <v>1</v>
      </c>
      <c r="F2300" s="1">
        <v>140</v>
      </c>
      <c r="G2300" s="2"/>
    </row>
    <row r="2301" spans="1:7">
      <c r="A2301" s="1">
        <v>62119</v>
      </c>
      <c r="B2301" s="2">
        <v>39303</v>
      </c>
      <c r="C2301" s="3">
        <v>1686</v>
      </c>
      <c r="D2301" s="1">
        <v>75070</v>
      </c>
      <c r="E2301" s="1">
        <v>1</v>
      </c>
      <c r="F2301" s="1">
        <v>1200</v>
      </c>
      <c r="G2301" s="2"/>
    </row>
    <row r="2302" spans="1:7">
      <c r="A2302" s="1">
        <v>62185</v>
      </c>
      <c r="B2302" s="2">
        <v>39303</v>
      </c>
      <c r="C2302" s="3">
        <v>6014</v>
      </c>
      <c r="D2302" s="1">
        <v>71085</v>
      </c>
      <c r="E2302" s="1">
        <v>1</v>
      </c>
      <c r="F2302" s="1">
        <v>2490</v>
      </c>
      <c r="G2302" s="2"/>
    </row>
    <row r="2303" spans="1:7">
      <c r="A2303" s="1">
        <v>62228</v>
      </c>
      <c r="B2303" s="2">
        <v>39304</v>
      </c>
      <c r="C2303" s="3">
        <v>1677</v>
      </c>
      <c r="D2303" s="1">
        <v>73157</v>
      </c>
      <c r="E2303" s="1">
        <v>1</v>
      </c>
      <c r="F2303" s="1">
        <v>690</v>
      </c>
      <c r="G2303" s="2"/>
    </row>
    <row r="2304" spans="1:7">
      <c r="A2304" s="1">
        <v>62256</v>
      </c>
      <c r="B2304" s="2">
        <v>39304</v>
      </c>
      <c r="C2304" s="3">
        <v>3059</v>
      </c>
      <c r="D2304" s="1">
        <v>81739</v>
      </c>
      <c r="E2304" s="1">
        <v>1</v>
      </c>
      <c r="F2304" s="1">
        <v>19898</v>
      </c>
      <c r="G2304" s="2"/>
    </row>
    <row r="2305" spans="1:7">
      <c r="A2305" s="1">
        <v>62265</v>
      </c>
      <c r="B2305" s="2">
        <v>39304</v>
      </c>
      <c r="C2305" s="3">
        <v>3785</v>
      </c>
      <c r="D2305" s="1">
        <v>79596</v>
      </c>
      <c r="E2305" s="1">
        <v>1</v>
      </c>
      <c r="F2305" s="1">
        <v>169</v>
      </c>
      <c r="G2305" s="2"/>
    </row>
    <row r="2306" spans="1:7">
      <c r="A2306" s="1">
        <v>62310</v>
      </c>
      <c r="B2306" s="2">
        <v>39304</v>
      </c>
      <c r="C2306" s="3">
        <v>7005</v>
      </c>
      <c r="D2306" s="1">
        <v>81659</v>
      </c>
      <c r="E2306" s="1">
        <v>1</v>
      </c>
      <c r="F2306" s="1">
        <v>198</v>
      </c>
      <c r="G2306" s="2"/>
    </row>
    <row r="2307" spans="1:7">
      <c r="A2307" s="1">
        <v>62314</v>
      </c>
      <c r="B2307" s="2">
        <v>39304</v>
      </c>
      <c r="C2307" s="3">
        <v>7582</v>
      </c>
      <c r="D2307" s="1">
        <v>66568</v>
      </c>
      <c r="E2307" s="1">
        <v>1</v>
      </c>
      <c r="F2307" s="1">
        <v>400</v>
      </c>
      <c r="G2307" s="2"/>
    </row>
    <row r="2308" spans="1:7">
      <c r="A2308" s="1">
        <v>62314</v>
      </c>
      <c r="B2308" s="2">
        <v>39304</v>
      </c>
      <c r="C2308" s="3">
        <v>7582</v>
      </c>
      <c r="D2308" s="1">
        <v>63042</v>
      </c>
      <c r="E2308" s="1">
        <v>1</v>
      </c>
      <c r="F2308" s="1">
        <v>0</v>
      </c>
      <c r="G2308" s="2"/>
    </row>
    <row r="2309" spans="1:7">
      <c r="A2309" s="1">
        <v>62338</v>
      </c>
      <c r="B2309" s="2">
        <v>39305</v>
      </c>
      <c r="C2309" s="3">
        <v>1686</v>
      </c>
      <c r="D2309" s="1">
        <v>79462</v>
      </c>
      <c r="E2309" s="1">
        <v>1</v>
      </c>
      <c r="F2309" s="1">
        <v>27998</v>
      </c>
      <c r="G2309" s="2"/>
    </row>
    <row r="2310" spans="1:7">
      <c r="A2310" s="1">
        <v>62338</v>
      </c>
      <c r="B2310" s="2">
        <v>39305</v>
      </c>
      <c r="C2310" s="3">
        <v>1686</v>
      </c>
      <c r="D2310" s="1">
        <v>75163</v>
      </c>
      <c r="E2310" s="1">
        <v>1</v>
      </c>
      <c r="F2310" s="1">
        <v>399</v>
      </c>
      <c r="G2310" s="2"/>
    </row>
    <row r="2311" spans="1:7">
      <c r="A2311" s="1">
        <v>62338</v>
      </c>
      <c r="B2311" s="2">
        <v>39305</v>
      </c>
      <c r="C2311" s="3">
        <v>1686</v>
      </c>
      <c r="D2311" s="1">
        <v>74105</v>
      </c>
      <c r="E2311" s="1">
        <v>1</v>
      </c>
      <c r="F2311" s="1">
        <v>319</v>
      </c>
      <c r="G2311" s="2"/>
    </row>
    <row r="2312" spans="1:7">
      <c r="A2312" s="1">
        <v>62338</v>
      </c>
      <c r="B2312" s="2">
        <v>39305</v>
      </c>
      <c r="C2312" s="3">
        <v>1686</v>
      </c>
      <c r="D2312" s="1">
        <v>74105</v>
      </c>
      <c r="E2312" s="1">
        <v>1</v>
      </c>
      <c r="F2312" s="1">
        <v>319</v>
      </c>
      <c r="G2312" s="2"/>
    </row>
    <row r="2313" spans="1:7">
      <c r="A2313" s="1">
        <v>62338</v>
      </c>
      <c r="B2313" s="2">
        <v>39305</v>
      </c>
      <c r="C2313" s="3">
        <v>1686</v>
      </c>
      <c r="D2313" s="1">
        <v>82197</v>
      </c>
      <c r="E2313" s="1">
        <v>1</v>
      </c>
      <c r="F2313" s="1">
        <v>2290</v>
      </c>
      <c r="G2313" s="2"/>
    </row>
    <row r="2314" spans="1:7">
      <c r="A2314" s="1">
        <v>62338</v>
      </c>
      <c r="B2314" s="2">
        <v>39305</v>
      </c>
      <c r="C2314" s="3">
        <v>1686</v>
      </c>
      <c r="D2314" s="1">
        <v>49749</v>
      </c>
      <c r="E2314" s="1">
        <v>1</v>
      </c>
      <c r="F2314" s="1">
        <v>2</v>
      </c>
      <c r="G2314" s="2"/>
    </row>
    <row r="2315" spans="1:7">
      <c r="A2315" s="1">
        <v>62338</v>
      </c>
      <c r="B2315" s="2">
        <v>39305</v>
      </c>
      <c r="C2315" s="3">
        <v>1686</v>
      </c>
      <c r="D2315" s="1">
        <v>77662</v>
      </c>
      <c r="E2315" s="1">
        <v>5</v>
      </c>
      <c r="F2315" s="1">
        <v>325</v>
      </c>
      <c r="G2315" s="2"/>
    </row>
    <row r="2316" spans="1:7">
      <c r="A2316" s="1">
        <v>62338</v>
      </c>
      <c r="B2316" s="2">
        <v>39305</v>
      </c>
      <c r="C2316" s="3">
        <v>1686</v>
      </c>
      <c r="D2316" s="1">
        <v>65011</v>
      </c>
      <c r="E2316" s="1">
        <v>1</v>
      </c>
      <c r="F2316" s="1">
        <v>79</v>
      </c>
      <c r="G2316" s="2"/>
    </row>
    <row r="2317" spans="1:7">
      <c r="A2317" s="1">
        <v>62338</v>
      </c>
      <c r="B2317" s="2">
        <v>39305</v>
      </c>
      <c r="C2317" s="3">
        <v>1686</v>
      </c>
      <c r="D2317" s="1">
        <v>78243</v>
      </c>
      <c r="E2317" s="1">
        <v>1</v>
      </c>
      <c r="F2317" s="1">
        <v>79</v>
      </c>
      <c r="G2317" s="2"/>
    </row>
    <row r="2318" spans="1:7">
      <c r="A2318" s="1">
        <v>62338</v>
      </c>
      <c r="B2318" s="2">
        <v>39305</v>
      </c>
      <c r="C2318" s="3">
        <v>1686</v>
      </c>
      <c r="D2318" s="1">
        <v>71588</v>
      </c>
      <c r="E2318" s="1">
        <v>1</v>
      </c>
      <c r="F2318" s="1">
        <v>129</v>
      </c>
      <c r="G2318" s="2"/>
    </row>
    <row r="2319" spans="1:7">
      <c r="A2319" s="1">
        <v>62338</v>
      </c>
      <c r="B2319" s="2">
        <v>39305</v>
      </c>
      <c r="C2319" s="3">
        <v>1686</v>
      </c>
      <c r="D2319" s="1">
        <v>74731</v>
      </c>
      <c r="E2319" s="1">
        <v>1</v>
      </c>
      <c r="F2319" s="1">
        <v>129</v>
      </c>
      <c r="G2319" s="2"/>
    </row>
    <row r="2320" spans="1:7">
      <c r="A2320" s="1">
        <v>62338</v>
      </c>
      <c r="B2320" s="2">
        <v>39305</v>
      </c>
      <c r="C2320" s="3">
        <v>1686</v>
      </c>
      <c r="D2320" s="1">
        <v>62476</v>
      </c>
      <c r="E2320" s="1">
        <v>1</v>
      </c>
      <c r="F2320" s="1">
        <v>249</v>
      </c>
      <c r="G2320" s="2"/>
    </row>
    <row r="2321" spans="1:7">
      <c r="A2321" s="1">
        <v>62338</v>
      </c>
      <c r="B2321" s="2">
        <v>39305</v>
      </c>
      <c r="C2321" s="3">
        <v>1686</v>
      </c>
      <c r="D2321" s="1">
        <v>67811</v>
      </c>
      <c r="E2321" s="1">
        <v>1</v>
      </c>
      <c r="F2321" s="1">
        <v>979</v>
      </c>
      <c r="G2321" s="2"/>
    </row>
    <row r="2322" spans="1:7">
      <c r="A2322" s="1">
        <v>62338</v>
      </c>
      <c r="B2322" s="2">
        <v>39305</v>
      </c>
      <c r="C2322" s="3">
        <v>1686</v>
      </c>
      <c r="D2322" s="1">
        <v>80821</v>
      </c>
      <c r="E2322" s="1">
        <v>1</v>
      </c>
      <c r="F2322" s="1">
        <v>269</v>
      </c>
      <c r="G2322" s="2"/>
    </row>
    <row r="2323" spans="1:7">
      <c r="A2323" s="1">
        <v>62338</v>
      </c>
      <c r="B2323" s="2">
        <v>39305</v>
      </c>
      <c r="C2323" s="3">
        <v>1686</v>
      </c>
      <c r="D2323" s="1">
        <v>73893</v>
      </c>
      <c r="E2323" s="1">
        <v>1</v>
      </c>
      <c r="F2323" s="1">
        <v>699</v>
      </c>
      <c r="G2323" s="2"/>
    </row>
    <row r="2324" spans="1:7">
      <c r="A2324" s="1">
        <v>62383</v>
      </c>
      <c r="B2324" s="2">
        <v>39305</v>
      </c>
      <c r="C2324" s="3">
        <v>3827</v>
      </c>
      <c r="D2324" s="1">
        <v>73749</v>
      </c>
      <c r="E2324" s="1">
        <v>1</v>
      </c>
      <c r="F2324" s="1">
        <v>1999</v>
      </c>
      <c r="G2324" s="2"/>
    </row>
    <row r="2325" spans="1:7">
      <c r="A2325" s="1">
        <v>62441</v>
      </c>
      <c r="B2325" s="2">
        <v>39305</v>
      </c>
      <c r="C2325" s="3">
        <v>92</v>
      </c>
      <c r="D2325" s="1">
        <v>81165</v>
      </c>
      <c r="E2325" s="1">
        <v>1</v>
      </c>
      <c r="F2325" s="1">
        <v>39500</v>
      </c>
      <c r="G2325" s="2"/>
    </row>
    <row r="2326" spans="1:7">
      <c r="A2326" s="1">
        <v>62441</v>
      </c>
      <c r="B2326" s="2">
        <v>39305</v>
      </c>
      <c r="C2326" s="3">
        <v>92</v>
      </c>
      <c r="D2326" s="1">
        <v>71612</v>
      </c>
      <c r="E2326" s="1">
        <v>1</v>
      </c>
      <c r="F2326" s="1">
        <v>200</v>
      </c>
      <c r="G2326" s="2"/>
    </row>
    <row r="2327" spans="1:7">
      <c r="A2327" s="1">
        <v>62470</v>
      </c>
      <c r="B2327" s="2">
        <v>39306</v>
      </c>
      <c r="C2327" s="3">
        <v>1686</v>
      </c>
      <c r="D2327" s="1">
        <v>75096</v>
      </c>
      <c r="E2327" s="1">
        <v>1</v>
      </c>
      <c r="F2327" s="1">
        <v>999</v>
      </c>
      <c r="G2327" s="2"/>
    </row>
    <row r="2328" spans="1:7">
      <c r="A2328" s="1">
        <v>62470</v>
      </c>
      <c r="B2328" s="2">
        <v>39306</v>
      </c>
      <c r="C2328" s="3">
        <v>1686</v>
      </c>
      <c r="D2328" s="1">
        <v>59731</v>
      </c>
      <c r="E2328" s="1">
        <v>1</v>
      </c>
      <c r="F2328" s="1">
        <v>99</v>
      </c>
      <c r="G2328" s="2"/>
    </row>
    <row r="2329" spans="1:7">
      <c r="A2329" s="1">
        <v>62470</v>
      </c>
      <c r="B2329" s="2">
        <v>39306</v>
      </c>
      <c r="C2329" s="3">
        <v>1686</v>
      </c>
      <c r="D2329" s="1">
        <v>78871</v>
      </c>
      <c r="E2329" s="1">
        <v>1</v>
      </c>
      <c r="F2329" s="1">
        <v>13780</v>
      </c>
      <c r="G2329" s="2"/>
    </row>
    <row r="2330" spans="1:7">
      <c r="A2330" s="1">
        <v>62470</v>
      </c>
      <c r="B2330" s="2">
        <v>39306</v>
      </c>
      <c r="C2330" s="3">
        <v>1686</v>
      </c>
      <c r="D2330" s="1">
        <v>77684</v>
      </c>
      <c r="E2330" s="1">
        <v>1</v>
      </c>
      <c r="F2330" s="1">
        <v>319</v>
      </c>
      <c r="G2330" s="2"/>
    </row>
    <row r="2331" spans="1:7">
      <c r="A2331" s="1">
        <v>62470</v>
      </c>
      <c r="B2331" s="2">
        <v>39306</v>
      </c>
      <c r="C2331" s="3">
        <v>1686</v>
      </c>
      <c r="D2331" s="1">
        <v>75070</v>
      </c>
      <c r="E2331" s="1">
        <v>1</v>
      </c>
      <c r="F2331" s="1">
        <v>1200</v>
      </c>
      <c r="G2331" s="2"/>
    </row>
    <row r="2332" spans="1:7">
      <c r="A2332" s="1">
        <v>62507</v>
      </c>
      <c r="B2332" s="2">
        <v>39306</v>
      </c>
      <c r="C2332" s="3">
        <v>3212</v>
      </c>
      <c r="D2332" s="1">
        <v>38701</v>
      </c>
      <c r="E2332" s="1">
        <v>1</v>
      </c>
      <c r="F2332" s="1">
        <v>110</v>
      </c>
      <c r="G2332" s="2"/>
    </row>
    <row r="2333" spans="1:7">
      <c r="A2333" s="1">
        <v>62638</v>
      </c>
      <c r="B2333" s="2">
        <v>39307</v>
      </c>
      <c r="C2333" s="3">
        <v>3059</v>
      </c>
      <c r="D2333" s="1">
        <v>81128</v>
      </c>
      <c r="E2333" s="1">
        <v>1</v>
      </c>
      <c r="F2333" s="1">
        <v>339</v>
      </c>
      <c r="G2333" s="2"/>
    </row>
    <row r="2334" spans="1:7">
      <c r="A2334" s="1">
        <v>62638</v>
      </c>
      <c r="B2334" s="2">
        <v>39307</v>
      </c>
      <c r="C2334" s="3">
        <v>3059</v>
      </c>
      <c r="D2334" s="1">
        <v>54816</v>
      </c>
      <c r="E2334" s="1">
        <v>1</v>
      </c>
      <c r="F2334" s="1">
        <v>105</v>
      </c>
      <c r="G2334" s="2"/>
    </row>
    <row r="2335" spans="1:7">
      <c r="A2335" s="1">
        <v>62638</v>
      </c>
      <c r="B2335" s="2">
        <v>39307</v>
      </c>
      <c r="C2335" s="3">
        <v>3059</v>
      </c>
      <c r="D2335" s="1">
        <v>54816</v>
      </c>
      <c r="E2335" s="1">
        <v>1</v>
      </c>
      <c r="F2335" s="1">
        <v>105</v>
      </c>
      <c r="G2335" s="2"/>
    </row>
    <row r="2336" spans="1:7">
      <c r="A2336" s="1">
        <v>62638</v>
      </c>
      <c r="B2336" s="2">
        <v>39307</v>
      </c>
      <c r="C2336" s="3">
        <v>3059</v>
      </c>
      <c r="D2336" s="1">
        <v>72466</v>
      </c>
      <c r="E2336" s="1">
        <v>1</v>
      </c>
      <c r="F2336" s="1">
        <v>699</v>
      </c>
      <c r="G2336" s="2"/>
    </row>
    <row r="2337" spans="1:7">
      <c r="A2337" s="1">
        <v>62721</v>
      </c>
      <c r="B2337" s="2">
        <v>39308</v>
      </c>
      <c r="C2337" s="3">
        <v>1686</v>
      </c>
      <c r="D2337" s="1">
        <v>79349</v>
      </c>
      <c r="E2337" s="1">
        <v>1</v>
      </c>
      <c r="F2337" s="1">
        <v>7290</v>
      </c>
      <c r="G2337" s="2"/>
    </row>
    <row r="2338" spans="1:7">
      <c r="A2338" s="1">
        <v>62721</v>
      </c>
      <c r="B2338" s="2">
        <v>39308</v>
      </c>
      <c r="C2338" s="3">
        <v>1686</v>
      </c>
      <c r="D2338" s="1">
        <v>71785</v>
      </c>
      <c r="E2338" s="1">
        <v>1</v>
      </c>
      <c r="F2338" s="1">
        <v>599</v>
      </c>
      <c r="G2338" s="2"/>
    </row>
    <row r="2339" spans="1:7">
      <c r="A2339" s="1">
        <v>62732</v>
      </c>
      <c r="B2339" s="2">
        <v>39308</v>
      </c>
      <c r="C2339" s="3">
        <v>2549</v>
      </c>
      <c r="D2339" s="1">
        <v>79780</v>
      </c>
      <c r="E2339" s="1">
        <v>1</v>
      </c>
      <c r="F2339" s="1">
        <v>980</v>
      </c>
      <c r="G2339" s="2"/>
    </row>
    <row r="2340" spans="1:7">
      <c r="A2340" s="1">
        <v>62767</v>
      </c>
      <c r="B2340" s="2">
        <v>39308</v>
      </c>
      <c r="C2340" s="3">
        <v>4967</v>
      </c>
      <c r="D2340" s="1">
        <v>26465</v>
      </c>
      <c r="E2340" s="1">
        <v>1</v>
      </c>
      <c r="F2340" s="1">
        <v>4600</v>
      </c>
      <c r="G2340" s="2"/>
    </row>
    <row r="2341" spans="1:7">
      <c r="A2341" s="1">
        <v>62795</v>
      </c>
      <c r="B2341" s="2">
        <v>39308</v>
      </c>
      <c r="C2341" s="3">
        <v>6820</v>
      </c>
      <c r="D2341" s="1">
        <v>81891</v>
      </c>
      <c r="E2341" s="1">
        <v>1</v>
      </c>
      <c r="F2341" s="1">
        <v>369</v>
      </c>
      <c r="G2341" s="2"/>
    </row>
    <row r="2342" spans="1:7">
      <c r="A2342" s="1">
        <v>62834</v>
      </c>
      <c r="B2342" s="2">
        <v>39309</v>
      </c>
      <c r="C2342" s="3">
        <v>1686</v>
      </c>
      <c r="D2342" s="1">
        <v>79480</v>
      </c>
      <c r="E2342" s="1">
        <v>1</v>
      </c>
      <c r="F2342" s="1">
        <v>230</v>
      </c>
      <c r="G2342" s="2"/>
    </row>
    <row r="2343" spans="1:7">
      <c r="A2343" s="1">
        <v>62834</v>
      </c>
      <c r="B2343" s="2">
        <v>39309</v>
      </c>
      <c r="C2343" s="3">
        <v>1686</v>
      </c>
      <c r="D2343" s="1">
        <v>16784</v>
      </c>
      <c r="E2343" s="1">
        <v>2</v>
      </c>
      <c r="F2343" s="1">
        <v>678</v>
      </c>
      <c r="G2343" s="2"/>
    </row>
    <row r="2344" spans="1:7">
      <c r="A2344" s="1">
        <v>62909</v>
      </c>
      <c r="B2344" s="2">
        <v>39309</v>
      </c>
      <c r="C2344" s="3">
        <v>6716</v>
      </c>
      <c r="D2344" s="1">
        <v>81317</v>
      </c>
      <c r="E2344" s="1">
        <v>1</v>
      </c>
      <c r="F2344" s="1">
        <v>249</v>
      </c>
      <c r="G2344" s="2"/>
    </row>
    <row r="2345" spans="1:7">
      <c r="A2345" s="1">
        <v>62909</v>
      </c>
      <c r="B2345" s="2">
        <v>39309</v>
      </c>
      <c r="C2345" s="3">
        <v>6716</v>
      </c>
      <c r="D2345" s="1">
        <v>65675</v>
      </c>
      <c r="E2345" s="1">
        <v>1</v>
      </c>
      <c r="F2345" s="1">
        <v>573</v>
      </c>
      <c r="G2345" s="2"/>
    </row>
    <row r="2346" spans="1:7">
      <c r="A2346" s="1">
        <v>62909</v>
      </c>
      <c r="B2346" s="2">
        <v>39309</v>
      </c>
      <c r="C2346" s="3">
        <v>6716</v>
      </c>
      <c r="D2346" s="1">
        <v>40236</v>
      </c>
      <c r="E2346" s="1">
        <v>1</v>
      </c>
      <c r="F2346" s="1">
        <v>512</v>
      </c>
      <c r="G2346" s="2"/>
    </row>
    <row r="2347" spans="1:7">
      <c r="A2347" s="1">
        <v>62921</v>
      </c>
      <c r="B2347" s="2">
        <v>39309</v>
      </c>
      <c r="C2347" s="3">
        <v>7605</v>
      </c>
      <c r="D2347" s="1">
        <v>63992</v>
      </c>
      <c r="E2347" s="1">
        <v>1</v>
      </c>
      <c r="F2347" s="1">
        <v>400</v>
      </c>
      <c r="G2347" s="2"/>
    </row>
    <row r="2348" spans="1:7">
      <c r="A2348" s="1">
        <v>62921</v>
      </c>
      <c r="B2348" s="2">
        <v>39309</v>
      </c>
      <c r="C2348" s="3">
        <v>7605</v>
      </c>
      <c r="D2348" s="1">
        <v>26465</v>
      </c>
      <c r="E2348" s="1">
        <v>1</v>
      </c>
      <c r="F2348" s="1">
        <v>800</v>
      </c>
      <c r="G2348" s="2"/>
    </row>
    <row r="2349" spans="1:7">
      <c r="A2349" s="1">
        <v>62921</v>
      </c>
      <c r="B2349" s="2">
        <v>39309</v>
      </c>
      <c r="C2349" s="3">
        <v>7605</v>
      </c>
      <c r="D2349" s="1">
        <v>63042</v>
      </c>
      <c r="E2349" s="1">
        <v>1</v>
      </c>
      <c r="F2349" s="1">
        <v>0</v>
      </c>
      <c r="G2349" s="2"/>
    </row>
    <row r="2350" spans="1:7">
      <c r="A2350" s="1">
        <v>62937</v>
      </c>
      <c r="B2350" s="2">
        <v>39310</v>
      </c>
      <c r="C2350" s="3">
        <v>1479</v>
      </c>
      <c r="D2350" s="1">
        <v>54817</v>
      </c>
      <c r="E2350" s="1">
        <v>1</v>
      </c>
      <c r="F2350" s="1">
        <v>105</v>
      </c>
      <c r="G2350" s="2"/>
    </row>
    <row r="2351" spans="1:7">
      <c r="A2351" s="1">
        <v>62951</v>
      </c>
      <c r="B2351" s="2">
        <v>39310</v>
      </c>
      <c r="C2351" s="3">
        <v>1672</v>
      </c>
      <c r="D2351" s="1">
        <v>79780</v>
      </c>
      <c r="E2351" s="1">
        <v>1</v>
      </c>
      <c r="F2351" s="1">
        <v>980</v>
      </c>
      <c r="G2351" s="2"/>
    </row>
    <row r="2352" spans="1:7">
      <c r="A2352" s="1">
        <v>62951</v>
      </c>
      <c r="B2352" s="2">
        <v>39310</v>
      </c>
      <c r="C2352" s="3">
        <v>1672</v>
      </c>
      <c r="D2352" s="1">
        <v>65675</v>
      </c>
      <c r="E2352" s="1">
        <v>1</v>
      </c>
      <c r="F2352" s="1">
        <v>573</v>
      </c>
      <c r="G2352" s="2"/>
    </row>
    <row r="2353" spans="1:7">
      <c r="A2353" s="1">
        <v>63083</v>
      </c>
      <c r="B2353" s="2">
        <v>39311</v>
      </c>
      <c r="C2353" s="3">
        <v>1672</v>
      </c>
      <c r="D2353" s="1">
        <v>75212</v>
      </c>
      <c r="E2353" s="1">
        <v>1</v>
      </c>
      <c r="F2353" s="1">
        <v>115</v>
      </c>
      <c r="G2353" s="2"/>
    </row>
    <row r="2354" spans="1:7">
      <c r="A2354" s="1">
        <v>63083</v>
      </c>
      <c r="B2354" s="2">
        <v>39311</v>
      </c>
      <c r="C2354" s="3">
        <v>1672</v>
      </c>
      <c r="D2354" s="1">
        <v>16692</v>
      </c>
      <c r="E2354" s="1">
        <v>1</v>
      </c>
      <c r="F2354" s="1">
        <v>65</v>
      </c>
      <c r="G2354" s="2"/>
    </row>
    <row r="2355" spans="1:7">
      <c r="A2355" s="1">
        <v>63084</v>
      </c>
      <c r="B2355" s="2">
        <v>39311</v>
      </c>
      <c r="C2355" s="3">
        <v>1686</v>
      </c>
      <c r="D2355" s="1">
        <v>75964</v>
      </c>
      <c r="E2355" s="1">
        <v>1</v>
      </c>
      <c r="F2355" s="1">
        <v>189</v>
      </c>
      <c r="G2355" s="2"/>
    </row>
    <row r="2356" spans="1:7">
      <c r="A2356" s="1">
        <v>63104</v>
      </c>
      <c r="B2356" s="2">
        <v>39311</v>
      </c>
      <c r="C2356" s="3">
        <v>287</v>
      </c>
      <c r="D2356" s="1">
        <v>77959</v>
      </c>
      <c r="E2356" s="1">
        <v>2</v>
      </c>
      <c r="F2356" s="1">
        <v>538</v>
      </c>
      <c r="G2356" s="2"/>
    </row>
    <row r="2357" spans="1:7">
      <c r="A2357" s="1">
        <v>63218</v>
      </c>
      <c r="B2357" s="2">
        <v>39312</v>
      </c>
      <c r="C2357" s="3">
        <v>1686</v>
      </c>
      <c r="D2357" s="1">
        <v>35818</v>
      </c>
      <c r="E2357" s="1">
        <v>1</v>
      </c>
      <c r="F2357" s="1">
        <v>69</v>
      </c>
      <c r="G2357" s="2"/>
    </row>
    <row r="2358" spans="1:7">
      <c r="A2358" s="1">
        <v>63218</v>
      </c>
      <c r="B2358" s="2">
        <v>39312</v>
      </c>
      <c r="C2358" s="3">
        <v>1686</v>
      </c>
      <c r="D2358" s="1">
        <v>35818</v>
      </c>
      <c r="E2358" s="1">
        <v>1</v>
      </c>
      <c r="F2358" s="1">
        <v>69</v>
      </c>
      <c r="G2358" s="2"/>
    </row>
    <row r="2359" spans="1:7">
      <c r="A2359" s="1">
        <v>63218</v>
      </c>
      <c r="B2359" s="2">
        <v>39312</v>
      </c>
      <c r="C2359" s="3">
        <v>1686</v>
      </c>
      <c r="D2359" s="1">
        <v>69998</v>
      </c>
      <c r="E2359" s="1">
        <v>1</v>
      </c>
      <c r="F2359" s="1">
        <v>239</v>
      </c>
      <c r="G2359" s="2"/>
    </row>
    <row r="2360" spans="1:7">
      <c r="A2360" s="1">
        <v>63232</v>
      </c>
      <c r="B2360" s="2">
        <v>39312</v>
      </c>
      <c r="C2360" s="3">
        <v>3212</v>
      </c>
      <c r="D2360" s="1">
        <v>70675</v>
      </c>
      <c r="E2360" s="1">
        <v>1</v>
      </c>
      <c r="F2360" s="1">
        <v>499</v>
      </c>
      <c r="G2360" s="2"/>
    </row>
    <row r="2361" spans="1:7">
      <c r="A2361" s="1">
        <v>63273</v>
      </c>
      <c r="B2361" s="2">
        <v>39312</v>
      </c>
      <c r="C2361" s="3">
        <v>805</v>
      </c>
      <c r="D2361" s="1">
        <v>73749</v>
      </c>
      <c r="E2361" s="1">
        <v>1</v>
      </c>
      <c r="F2361" s="1">
        <v>1999</v>
      </c>
      <c r="G2361" s="2"/>
    </row>
    <row r="2362" spans="1:7">
      <c r="A2362" s="1">
        <v>63304</v>
      </c>
      <c r="B2362" s="2">
        <v>39313</v>
      </c>
      <c r="C2362" s="3">
        <v>1686</v>
      </c>
      <c r="D2362" s="1">
        <v>77982</v>
      </c>
      <c r="E2362" s="1">
        <v>1</v>
      </c>
      <c r="F2362" s="1">
        <v>1188</v>
      </c>
      <c r="G2362" s="2"/>
    </row>
    <row r="2363" spans="1:7">
      <c r="A2363" s="1">
        <v>63362</v>
      </c>
      <c r="B2363" s="2">
        <v>39313</v>
      </c>
      <c r="C2363" s="3">
        <v>4163</v>
      </c>
      <c r="D2363" s="1">
        <v>2811</v>
      </c>
      <c r="E2363" s="1">
        <v>1</v>
      </c>
      <c r="F2363" s="1">
        <v>113</v>
      </c>
      <c r="G2363" s="2"/>
    </row>
    <row r="2364" spans="1:7">
      <c r="A2364" s="1">
        <v>63446</v>
      </c>
      <c r="B2364" s="2">
        <v>39314</v>
      </c>
      <c r="C2364" s="3">
        <v>1686</v>
      </c>
      <c r="D2364" s="1">
        <v>64598</v>
      </c>
      <c r="E2364" s="1">
        <v>1</v>
      </c>
      <c r="F2364" s="1">
        <v>3190</v>
      </c>
      <c r="G2364" s="2"/>
    </row>
    <row r="2365" spans="1:7">
      <c r="A2365" s="1">
        <v>63446</v>
      </c>
      <c r="B2365" s="2">
        <v>39314</v>
      </c>
      <c r="C2365" s="3">
        <v>1686</v>
      </c>
      <c r="D2365" s="1">
        <v>58930</v>
      </c>
      <c r="E2365" s="1">
        <v>1</v>
      </c>
      <c r="F2365" s="1">
        <v>590</v>
      </c>
      <c r="G2365" s="2"/>
    </row>
    <row r="2366" spans="1:7">
      <c r="A2366" s="1">
        <v>63446</v>
      </c>
      <c r="B2366" s="2">
        <v>39314</v>
      </c>
      <c r="C2366" s="3">
        <v>1686</v>
      </c>
      <c r="D2366" s="1">
        <v>72751</v>
      </c>
      <c r="E2366" s="1">
        <v>1</v>
      </c>
      <c r="F2366" s="1">
        <v>129</v>
      </c>
      <c r="G2366" s="2"/>
    </row>
    <row r="2367" spans="1:7">
      <c r="A2367" s="1">
        <v>63446</v>
      </c>
      <c r="B2367" s="2">
        <v>39314</v>
      </c>
      <c r="C2367" s="3">
        <v>1686</v>
      </c>
      <c r="D2367" s="1">
        <v>68772</v>
      </c>
      <c r="E2367" s="1">
        <v>1</v>
      </c>
      <c r="F2367" s="1">
        <v>254</v>
      </c>
      <c r="G2367" s="2"/>
    </row>
    <row r="2368" spans="1:7">
      <c r="A2368" s="1">
        <v>63446</v>
      </c>
      <c r="B2368" s="2">
        <v>39314</v>
      </c>
      <c r="C2368" s="3">
        <v>1686</v>
      </c>
      <c r="D2368" s="1">
        <v>79780</v>
      </c>
      <c r="E2368" s="1">
        <v>1</v>
      </c>
      <c r="F2368" s="1">
        <v>580</v>
      </c>
      <c r="G2368" s="2"/>
    </row>
    <row r="2369" spans="1:7">
      <c r="A2369" s="1">
        <v>63446</v>
      </c>
      <c r="B2369" s="2">
        <v>39314</v>
      </c>
      <c r="C2369" s="3">
        <v>1686</v>
      </c>
      <c r="D2369" s="1">
        <v>39948</v>
      </c>
      <c r="E2369" s="1">
        <v>1</v>
      </c>
      <c r="F2369" s="1">
        <v>401</v>
      </c>
      <c r="G2369" s="2"/>
    </row>
    <row r="2370" spans="1:7">
      <c r="A2370" s="1">
        <v>63704</v>
      </c>
      <c r="B2370" s="2">
        <v>39316</v>
      </c>
      <c r="C2370" s="3">
        <v>1686</v>
      </c>
      <c r="D2370" s="1">
        <v>51160</v>
      </c>
      <c r="E2370" s="1">
        <v>2</v>
      </c>
      <c r="F2370" s="1">
        <v>680</v>
      </c>
      <c r="G2370" s="2"/>
    </row>
    <row r="2371" spans="1:7">
      <c r="A2371" s="1">
        <v>63704</v>
      </c>
      <c r="B2371" s="2">
        <v>39316</v>
      </c>
      <c r="C2371" s="3">
        <v>1686</v>
      </c>
      <c r="D2371" s="1">
        <v>51159</v>
      </c>
      <c r="E2371" s="1">
        <v>2</v>
      </c>
      <c r="F2371" s="1">
        <v>680</v>
      </c>
      <c r="G2371" s="2"/>
    </row>
    <row r="2372" spans="1:7">
      <c r="A2372" s="1">
        <v>63704</v>
      </c>
      <c r="B2372" s="2">
        <v>39316</v>
      </c>
      <c r="C2372" s="3">
        <v>1686</v>
      </c>
      <c r="D2372" s="1">
        <v>51158</v>
      </c>
      <c r="E2372" s="1">
        <v>2</v>
      </c>
      <c r="F2372" s="1">
        <v>680</v>
      </c>
      <c r="G2372" s="2"/>
    </row>
    <row r="2373" spans="1:7">
      <c r="A2373" s="1">
        <v>63704</v>
      </c>
      <c r="B2373" s="2">
        <v>39316</v>
      </c>
      <c r="C2373" s="3">
        <v>1686</v>
      </c>
      <c r="D2373" s="1">
        <v>51157</v>
      </c>
      <c r="E2373" s="1">
        <v>2</v>
      </c>
      <c r="F2373" s="1">
        <v>1110</v>
      </c>
      <c r="G2373" s="2"/>
    </row>
    <row r="2374" spans="1:7">
      <c r="A2374" s="1">
        <v>63761</v>
      </c>
      <c r="B2374" s="2">
        <v>39316</v>
      </c>
      <c r="C2374" s="3">
        <v>4981</v>
      </c>
      <c r="D2374" s="1">
        <v>76122</v>
      </c>
      <c r="E2374" s="1">
        <v>1</v>
      </c>
      <c r="F2374" s="1">
        <v>399</v>
      </c>
      <c r="G2374" s="2"/>
    </row>
    <row r="2375" spans="1:7">
      <c r="A2375" s="1">
        <v>63819</v>
      </c>
      <c r="B2375" s="2">
        <v>39317</v>
      </c>
      <c r="C2375" s="3">
        <v>1686</v>
      </c>
      <c r="D2375" s="1">
        <v>81623</v>
      </c>
      <c r="E2375" s="1">
        <v>2</v>
      </c>
      <c r="F2375" s="1">
        <v>258</v>
      </c>
      <c r="G2375" s="2"/>
    </row>
    <row r="2376" spans="1:7">
      <c r="A2376" s="1">
        <v>63819</v>
      </c>
      <c r="B2376" s="2">
        <v>39317</v>
      </c>
      <c r="C2376" s="3">
        <v>1686</v>
      </c>
      <c r="D2376" s="1">
        <v>81624</v>
      </c>
      <c r="E2376" s="1">
        <v>2</v>
      </c>
      <c r="F2376" s="1">
        <v>198</v>
      </c>
      <c r="G2376" s="2"/>
    </row>
    <row r="2377" spans="1:7">
      <c r="A2377" s="1">
        <v>63929</v>
      </c>
      <c r="B2377" s="2">
        <v>39318</v>
      </c>
      <c r="C2377" s="3">
        <v>1672</v>
      </c>
      <c r="D2377" s="1">
        <v>71245</v>
      </c>
      <c r="E2377" s="1">
        <v>1</v>
      </c>
      <c r="F2377" s="1">
        <v>0</v>
      </c>
      <c r="G2377" s="2"/>
    </row>
    <row r="2378" spans="1:7">
      <c r="A2378" s="1">
        <v>63931</v>
      </c>
      <c r="B2378" s="2">
        <v>39318</v>
      </c>
      <c r="C2378" s="3">
        <v>1686</v>
      </c>
      <c r="D2378" s="1">
        <v>26466</v>
      </c>
      <c r="E2378" s="1">
        <v>1</v>
      </c>
      <c r="F2378" s="1">
        <v>250</v>
      </c>
      <c r="G2378" s="2"/>
    </row>
    <row r="2379" spans="1:7">
      <c r="A2379" s="1">
        <v>63931</v>
      </c>
      <c r="B2379" s="2">
        <v>39318</v>
      </c>
      <c r="C2379" s="3">
        <v>1686</v>
      </c>
      <c r="D2379" s="1">
        <v>77982</v>
      </c>
      <c r="E2379" s="1">
        <v>1</v>
      </c>
      <c r="F2379" s="1">
        <v>1188</v>
      </c>
      <c r="G2379" s="2"/>
    </row>
    <row r="2380" spans="1:7">
      <c r="A2380" s="1">
        <v>63931</v>
      </c>
      <c r="B2380" s="2">
        <v>39318</v>
      </c>
      <c r="C2380" s="3">
        <v>1686</v>
      </c>
      <c r="D2380" s="1">
        <v>40233</v>
      </c>
      <c r="E2380" s="1">
        <v>3</v>
      </c>
      <c r="F2380" s="1">
        <v>1674</v>
      </c>
      <c r="G2380" s="2"/>
    </row>
    <row r="2381" spans="1:7">
      <c r="A2381" s="1">
        <v>63967</v>
      </c>
      <c r="B2381" s="2">
        <v>39318</v>
      </c>
      <c r="C2381" s="3">
        <v>332</v>
      </c>
      <c r="D2381" s="1">
        <v>82008</v>
      </c>
      <c r="E2381" s="1">
        <v>1</v>
      </c>
      <c r="F2381" s="1">
        <v>1299</v>
      </c>
      <c r="G2381" s="2"/>
    </row>
    <row r="2382" spans="1:7">
      <c r="A2382" s="1">
        <v>64076</v>
      </c>
      <c r="B2382" s="2">
        <v>39319</v>
      </c>
      <c r="C2382" s="3">
        <v>2843</v>
      </c>
      <c r="D2382" s="1">
        <v>82151</v>
      </c>
      <c r="E2382" s="1">
        <v>1</v>
      </c>
      <c r="F2382" s="1">
        <v>249</v>
      </c>
      <c r="G2382" s="2"/>
    </row>
    <row r="2383" spans="1:7">
      <c r="A2383" s="1">
        <v>64087</v>
      </c>
      <c r="B2383" s="2">
        <v>39319</v>
      </c>
      <c r="C2383" s="3">
        <v>3127</v>
      </c>
      <c r="D2383" s="1">
        <v>79781</v>
      </c>
      <c r="E2383" s="1">
        <v>1</v>
      </c>
      <c r="F2383" s="1">
        <v>1604</v>
      </c>
      <c r="G2383" s="2"/>
    </row>
    <row r="2384" spans="1:7">
      <c r="A2384" s="1">
        <v>64136</v>
      </c>
      <c r="B2384" s="2">
        <v>39319</v>
      </c>
      <c r="C2384" s="3">
        <v>637</v>
      </c>
      <c r="D2384" s="1">
        <v>77233</v>
      </c>
      <c r="E2384" s="1">
        <v>1</v>
      </c>
      <c r="F2384" s="1">
        <v>149</v>
      </c>
      <c r="G2384" s="2"/>
    </row>
    <row r="2385" spans="1:7">
      <c r="A2385" s="1">
        <v>64136</v>
      </c>
      <c r="B2385" s="2">
        <v>39319</v>
      </c>
      <c r="C2385" s="3">
        <v>637</v>
      </c>
      <c r="D2385" s="1">
        <v>65249</v>
      </c>
      <c r="E2385" s="1">
        <v>1</v>
      </c>
      <c r="F2385" s="1">
        <v>398</v>
      </c>
      <c r="G2385" s="2"/>
    </row>
    <row r="2386" spans="1:7">
      <c r="A2386" s="1">
        <v>64193</v>
      </c>
      <c r="B2386" s="2">
        <v>39320</v>
      </c>
      <c r="C2386" s="3">
        <v>1672</v>
      </c>
      <c r="D2386" s="1">
        <v>65001</v>
      </c>
      <c r="E2386" s="1">
        <v>1</v>
      </c>
      <c r="F2386" s="1">
        <v>199</v>
      </c>
      <c r="G2386" s="2"/>
    </row>
    <row r="2387" spans="1:7">
      <c r="A2387" s="1">
        <v>64193</v>
      </c>
      <c r="B2387" s="2">
        <v>39320</v>
      </c>
      <c r="C2387" s="3">
        <v>1672</v>
      </c>
      <c r="D2387" s="1">
        <v>65001</v>
      </c>
      <c r="E2387" s="1">
        <v>1</v>
      </c>
      <c r="F2387" s="1">
        <v>199</v>
      </c>
      <c r="G2387" s="2"/>
    </row>
    <row r="2388" spans="1:7">
      <c r="A2388" s="1">
        <v>64193</v>
      </c>
      <c r="B2388" s="2">
        <v>39320</v>
      </c>
      <c r="C2388" s="3">
        <v>1672</v>
      </c>
      <c r="D2388" s="1">
        <v>65001</v>
      </c>
      <c r="E2388" s="1">
        <v>1</v>
      </c>
      <c r="F2388" s="1">
        <v>199</v>
      </c>
      <c r="G2388" s="2"/>
    </row>
    <row r="2389" spans="1:7">
      <c r="A2389" s="1">
        <v>64194</v>
      </c>
      <c r="B2389" s="2">
        <v>39320</v>
      </c>
      <c r="C2389" s="3">
        <v>1686</v>
      </c>
      <c r="D2389" s="1">
        <v>38706</v>
      </c>
      <c r="E2389" s="1">
        <v>1</v>
      </c>
      <c r="F2389" s="1">
        <v>100</v>
      </c>
      <c r="G2389" s="2"/>
    </row>
    <row r="2390" spans="1:7">
      <c r="A2390" s="1">
        <v>64194</v>
      </c>
      <c r="B2390" s="2">
        <v>39320</v>
      </c>
      <c r="C2390" s="3">
        <v>1686</v>
      </c>
      <c r="D2390" s="1">
        <v>78871</v>
      </c>
      <c r="E2390" s="1">
        <v>1</v>
      </c>
      <c r="F2390" s="1">
        <v>13780</v>
      </c>
      <c r="G2390" s="2"/>
    </row>
    <row r="2391" spans="1:7">
      <c r="A2391" s="1">
        <v>64194</v>
      </c>
      <c r="B2391" s="2">
        <v>39320</v>
      </c>
      <c r="C2391" s="3">
        <v>1686</v>
      </c>
      <c r="D2391" s="1">
        <v>82723</v>
      </c>
      <c r="E2391" s="1">
        <v>1</v>
      </c>
      <c r="F2391" s="1">
        <v>349</v>
      </c>
      <c r="G2391" s="2"/>
    </row>
    <row r="2392" spans="1:7">
      <c r="A2392" s="1">
        <v>64194</v>
      </c>
      <c r="B2392" s="2">
        <v>39320</v>
      </c>
      <c r="C2392" s="3">
        <v>1686</v>
      </c>
      <c r="D2392" s="1">
        <v>75070</v>
      </c>
      <c r="E2392" s="1">
        <v>1</v>
      </c>
      <c r="F2392" s="1">
        <v>1200</v>
      </c>
      <c r="G2392" s="2"/>
    </row>
    <row r="2393" spans="1:7">
      <c r="A2393" s="1">
        <v>64208</v>
      </c>
      <c r="B2393" s="2">
        <v>39320</v>
      </c>
      <c r="C2393" s="3">
        <v>2501</v>
      </c>
      <c r="D2393" s="1">
        <v>77111</v>
      </c>
      <c r="E2393" s="1">
        <v>1</v>
      </c>
      <c r="F2393" s="1">
        <v>199</v>
      </c>
      <c r="G2393" s="2"/>
    </row>
    <row r="2394" spans="1:7">
      <c r="A2394" s="1">
        <v>64208</v>
      </c>
      <c r="B2394" s="2">
        <v>39320</v>
      </c>
      <c r="C2394" s="3">
        <v>2501</v>
      </c>
      <c r="D2394" s="1">
        <v>81753</v>
      </c>
      <c r="E2394" s="1">
        <v>1</v>
      </c>
      <c r="F2394" s="1">
        <v>199</v>
      </c>
      <c r="G2394" s="2"/>
    </row>
    <row r="2395" spans="1:7">
      <c r="A2395" s="1">
        <v>64208</v>
      </c>
      <c r="B2395" s="2">
        <v>39320</v>
      </c>
      <c r="C2395" s="3">
        <v>2501</v>
      </c>
      <c r="D2395" s="1">
        <v>34647</v>
      </c>
      <c r="E2395" s="1">
        <v>1</v>
      </c>
      <c r="F2395" s="1">
        <v>762</v>
      </c>
      <c r="G2395" s="2"/>
    </row>
    <row r="2396" spans="1:7">
      <c r="A2396" s="1">
        <v>64325</v>
      </c>
      <c r="B2396" s="2">
        <v>39321</v>
      </c>
      <c r="C2396" s="3">
        <v>1686</v>
      </c>
      <c r="D2396" s="1">
        <v>71625</v>
      </c>
      <c r="E2396" s="1">
        <v>1</v>
      </c>
      <c r="F2396" s="1">
        <v>299</v>
      </c>
      <c r="G2396" s="2"/>
    </row>
    <row r="2397" spans="1:7">
      <c r="A2397" s="1">
        <v>64325</v>
      </c>
      <c r="B2397" s="2">
        <v>39321</v>
      </c>
      <c r="C2397" s="3">
        <v>1686</v>
      </c>
      <c r="D2397" s="1">
        <v>77225</v>
      </c>
      <c r="E2397" s="1">
        <v>1</v>
      </c>
      <c r="F2397" s="1">
        <v>249</v>
      </c>
      <c r="G2397" s="2"/>
    </row>
    <row r="2398" spans="1:7">
      <c r="A2398" s="1">
        <v>64329</v>
      </c>
      <c r="B2398" s="2">
        <v>39321</v>
      </c>
      <c r="C2398" s="3">
        <v>2030</v>
      </c>
      <c r="D2398" s="1">
        <v>67368</v>
      </c>
      <c r="E2398" s="1">
        <v>1</v>
      </c>
      <c r="F2398" s="1">
        <v>343</v>
      </c>
      <c r="G2398" s="2"/>
    </row>
    <row r="2399" spans="1:7">
      <c r="A2399" s="1">
        <v>64329</v>
      </c>
      <c r="B2399" s="2">
        <v>39321</v>
      </c>
      <c r="C2399" s="3">
        <v>2030</v>
      </c>
      <c r="D2399" s="1">
        <v>67365</v>
      </c>
      <c r="E2399" s="1">
        <v>1</v>
      </c>
      <c r="F2399" s="1">
        <v>343</v>
      </c>
      <c r="G2399" s="2"/>
    </row>
    <row r="2400" spans="1:7">
      <c r="A2400" s="1">
        <v>64329</v>
      </c>
      <c r="B2400" s="2">
        <v>39321</v>
      </c>
      <c r="C2400" s="3">
        <v>2030</v>
      </c>
      <c r="D2400" s="1">
        <v>67366</v>
      </c>
      <c r="E2400" s="1">
        <v>1</v>
      </c>
      <c r="F2400" s="1">
        <v>343</v>
      </c>
      <c r="G2400" s="2"/>
    </row>
    <row r="2401" spans="1:7">
      <c r="A2401" s="1">
        <v>64329</v>
      </c>
      <c r="B2401" s="2">
        <v>39321</v>
      </c>
      <c r="C2401" s="3">
        <v>2030</v>
      </c>
      <c r="D2401" s="1">
        <v>67364</v>
      </c>
      <c r="E2401" s="1">
        <v>1</v>
      </c>
      <c r="F2401" s="1">
        <v>343</v>
      </c>
      <c r="G2401" s="2"/>
    </row>
    <row r="2402" spans="1:7">
      <c r="A2402" s="1">
        <v>64444</v>
      </c>
      <c r="B2402" s="2">
        <v>39322</v>
      </c>
      <c r="C2402" s="3">
        <v>2307</v>
      </c>
      <c r="D2402" s="1">
        <v>75207</v>
      </c>
      <c r="E2402" s="1">
        <v>1</v>
      </c>
      <c r="F2402" s="1">
        <v>343</v>
      </c>
      <c r="G2402" s="2"/>
    </row>
    <row r="2403" spans="1:7">
      <c r="A2403" s="1">
        <v>64510</v>
      </c>
      <c r="B2403" s="2">
        <v>39322</v>
      </c>
      <c r="C2403" s="3">
        <v>5781</v>
      </c>
      <c r="D2403" s="1">
        <v>26465</v>
      </c>
      <c r="E2403" s="1">
        <v>1</v>
      </c>
      <c r="F2403" s="1">
        <v>800</v>
      </c>
      <c r="G2403" s="2"/>
    </row>
    <row r="2404" spans="1:7">
      <c r="A2404" s="1">
        <v>64554</v>
      </c>
      <c r="B2404" s="2">
        <v>39323</v>
      </c>
      <c r="C2404" s="3">
        <v>1672</v>
      </c>
      <c r="D2404" s="1">
        <v>74658</v>
      </c>
      <c r="E2404" s="1">
        <v>1</v>
      </c>
      <c r="F2404" s="1">
        <v>299</v>
      </c>
      <c r="G2404" s="2"/>
    </row>
    <row r="2405" spans="1:7">
      <c r="A2405" s="1">
        <v>64555</v>
      </c>
      <c r="B2405" s="2">
        <v>39323</v>
      </c>
      <c r="C2405" s="3">
        <v>1686</v>
      </c>
      <c r="D2405" s="1">
        <v>79587</v>
      </c>
      <c r="E2405" s="1">
        <v>1</v>
      </c>
      <c r="F2405" s="1">
        <v>23998</v>
      </c>
      <c r="G2405" s="2"/>
    </row>
    <row r="2406" spans="1:7">
      <c r="A2406" s="1">
        <v>64555</v>
      </c>
      <c r="B2406" s="2">
        <v>39323</v>
      </c>
      <c r="C2406" s="3">
        <v>1686</v>
      </c>
      <c r="D2406" s="1">
        <v>78423</v>
      </c>
      <c r="E2406" s="1">
        <v>1</v>
      </c>
      <c r="F2406" s="1">
        <v>390</v>
      </c>
      <c r="G2406" s="2"/>
    </row>
    <row r="2407" spans="1:7">
      <c r="A2407" s="1">
        <v>64555</v>
      </c>
      <c r="B2407" s="2">
        <v>39323</v>
      </c>
      <c r="C2407" s="3">
        <v>1686</v>
      </c>
      <c r="D2407" s="1">
        <v>78872</v>
      </c>
      <c r="E2407" s="1">
        <v>1</v>
      </c>
      <c r="F2407" s="1">
        <v>13980</v>
      </c>
      <c r="G2407" s="2"/>
    </row>
    <row r="2408" spans="1:7">
      <c r="A2408" s="1">
        <v>64555</v>
      </c>
      <c r="B2408" s="2">
        <v>39323</v>
      </c>
      <c r="C2408" s="3">
        <v>1686</v>
      </c>
      <c r="D2408" s="1">
        <v>82120</v>
      </c>
      <c r="E2408" s="1">
        <v>1</v>
      </c>
      <c r="F2408" s="1">
        <v>1000</v>
      </c>
      <c r="G2408" s="2"/>
    </row>
    <row r="2409" spans="1:7">
      <c r="A2409" s="1">
        <v>64555</v>
      </c>
      <c r="B2409" s="2">
        <v>39323</v>
      </c>
      <c r="C2409" s="3">
        <v>1686</v>
      </c>
      <c r="D2409" s="1">
        <v>52700</v>
      </c>
      <c r="E2409" s="1">
        <v>1</v>
      </c>
      <c r="F2409" s="1">
        <v>477</v>
      </c>
      <c r="G2409" s="2"/>
    </row>
    <row r="2410" spans="1:7">
      <c r="A2410" s="1">
        <v>64555</v>
      </c>
      <c r="B2410" s="2">
        <v>39323</v>
      </c>
      <c r="C2410" s="3">
        <v>1686</v>
      </c>
      <c r="D2410" s="1">
        <v>52699</v>
      </c>
      <c r="E2410" s="1">
        <v>1</v>
      </c>
      <c r="F2410" s="1">
        <v>477</v>
      </c>
      <c r="G2410" s="2"/>
    </row>
    <row r="2411" spans="1:7">
      <c r="A2411" s="1">
        <v>64555</v>
      </c>
      <c r="B2411" s="2">
        <v>39323</v>
      </c>
      <c r="C2411" s="3">
        <v>1686</v>
      </c>
      <c r="D2411" s="1">
        <v>75070</v>
      </c>
      <c r="E2411" s="1">
        <v>1</v>
      </c>
      <c r="F2411" s="1">
        <v>1200</v>
      </c>
      <c r="G2411" s="2"/>
    </row>
    <row r="2412" spans="1:7">
      <c r="A2412" s="1">
        <v>64555</v>
      </c>
      <c r="B2412" s="2">
        <v>39323</v>
      </c>
      <c r="C2412" s="3">
        <v>1686</v>
      </c>
      <c r="D2412" s="1">
        <v>78268</v>
      </c>
      <c r="E2412" s="1">
        <v>1</v>
      </c>
      <c r="F2412" s="1">
        <v>1299</v>
      </c>
      <c r="G2412" s="2"/>
    </row>
    <row r="2413" spans="1:7">
      <c r="A2413" s="1">
        <v>64663</v>
      </c>
      <c r="B2413" s="2">
        <v>39323</v>
      </c>
      <c r="C2413" s="3">
        <v>921</v>
      </c>
      <c r="D2413" s="1">
        <v>71623</v>
      </c>
      <c r="E2413" s="1">
        <v>1</v>
      </c>
      <c r="F2413" s="1">
        <v>299</v>
      </c>
      <c r="G2413" s="2"/>
    </row>
    <row r="2414" spans="1:7">
      <c r="A2414" s="1">
        <v>64691</v>
      </c>
      <c r="B2414" s="2">
        <v>39324</v>
      </c>
      <c r="C2414" s="3">
        <v>1686</v>
      </c>
      <c r="D2414" s="1">
        <v>81880</v>
      </c>
      <c r="E2414" s="1">
        <v>1</v>
      </c>
      <c r="F2414" s="1">
        <v>1990</v>
      </c>
      <c r="G2414" s="2"/>
    </row>
    <row r="2415" spans="1:7">
      <c r="A2415" s="1">
        <v>64691</v>
      </c>
      <c r="B2415" s="2">
        <v>39324</v>
      </c>
      <c r="C2415" s="3">
        <v>1686</v>
      </c>
      <c r="D2415" s="1">
        <v>49749</v>
      </c>
      <c r="E2415" s="1">
        <v>1</v>
      </c>
      <c r="F2415" s="1">
        <v>2</v>
      </c>
      <c r="G2415" s="2"/>
    </row>
    <row r="2416" spans="1:7">
      <c r="A2416" s="1">
        <v>64716</v>
      </c>
      <c r="B2416" s="2">
        <v>39324</v>
      </c>
      <c r="C2416" s="3">
        <v>284</v>
      </c>
      <c r="D2416" s="1">
        <v>56266</v>
      </c>
      <c r="E2416" s="1">
        <v>1</v>
      </c>
      <c r="F2416" s="1">
        <v>349</v>
      </c>
      <c r="G2416" s="2"/>
    </row>
    <row r="2417" spans="1:7">
      <c r="A2417" s="1">
        <v>64838</v>
      </c>
      <c r="B2417" s="2">
        <v>39325</v>
      </c>
      <c r="C2417" s="3">
        <v>2704</v>
      </c>
      <c r="D2417" s="1">
        <v>81750</v>
      </c>
      <c r="E2417" s="1">
        <v>1</v>
      </c>
      <c r="F2417" s="1">
        <v>98</v>
      </c>
      <c r="G2417" s="2"/>
    </row>
    <row r="2418" spans="1:7">
      <c r="A2418" s="1">
        <v>64854</v>
      </c>
      <c r="B2418" s="2">
        <v>39325</v>
      </c>
      <c r="C2418" s="3">
        <v>3212</v>
      </c>
      <c r="D2418" s="1">
        <v>64268</v>
      </c>
      <c r="E2418" s="1">
        <v>1</v>
      </c>
      <c r="F2418" s="1">
        <v>490</v>
      </c>
      <c r="G2418" s="2"/>
    </row>
    <row r="2419" spans="1:7">
      <c r="A2419" s="1">
        <v>64907</v>
      </c>
      <c r="B2419" s="2">
        <v>39325</v>
      </c>
      <c r="C2419" s="3">
        <v>7665</v>
      </c>
      <c r="D2419" s="1">
        <v>82409</v>
      </c>
      <c r="E2419" s="1">
        <v>1</v>
      </c>
      <c r="F2419" s="1">
        <v>400</v>
      </c>
      <c r="G2419" s="2"/>
    </row>
    <row r="2420" spans="1:7">
      <c r="A2420" s="1">
        <v>64907</v>
      </c>
      <c r="B2420" s="2">
        <v>39325</v>
      </c>
      <c r="C2420" s="3">
        <v>7665</v>
      </c>
      <c r="D2420" s="1">
        <v>63042</v>
      </c>
      <c r="E2420" s="1">
        <v>1</v>
      </c>
      <c r="F2420" s="1">
        <v>0</v>
      </c>
      <c r="G2420" s="2"/>
    </row>
    <row r="2421" spans="1:7">
      <c r="A2421" s="1">
        <v>64954</v>
      </c>
      <c r="B2421" s="2">
        <v>39326</v>
      </c>
      <c r="C2421" s="3">
        <v>1686</v>
      </c>
      <c r="D2421" s="1">
        <v>73705</v>
      </c>
      <c r="E2421" s="1">
        <v>1</v>
      </c>
      <c r="F2421" s="1">
        <v>5498</v>
      </c>
      <c r="G2421" s="2"/>
    </row>
    <row r="2422" spans="1:7">
      <c r="A2422" s="1">
        <v>65001</v>
      </c>
      <c r="B2422" s="2">
        <v>39326</v>
      </c>
      <c r="C2422" s="3">
        <v>3868</v>
      </c>
      <c r="D2422" s="1">
        <v>71612</v>
      </c>
      <c r="E2422" s="1">
        <v>1</v>
      </c>
      <c r="F2422" s="1">
        <v>599</v>
      </c>
      <c r="G2422" s="2"/>
    </row>
    <row r="2423" spans="1:7">
      <c r="A2423" s="1">
        <v>65066</v>
      </c>
      <c r="B2423" s="2">
        <v>39326</v>
      </c>
      <c r="C2423" s="3">
        <v>742</v>
      </c>
      <c r="D2423" s="1">
        <v>79387</v>
      </c>
      <c r="E2423" s="1">
        <v>1</v>
      </c>
      <c r="F2423" s="1">
        <v>849</v>
      </c>
      <c r="G2423" s="2"/>
    </row>
    <row r="2424" spans="1:7">
      <c r="A2424" s="1">
        <v>65117</v>
      </c>
      <c r="B2424" s="2">
        <v>39327</v>
      </c>
      <c r="C2424" s="3">
        <v>1686</v>
      </c>
      <c r="D2424" s="1">
        <v>81880</v>
      </c>
      <c r="E2424" s="1">
        <v>1</v>
      </c>
      <c r="F2424" s="1">
        <v>2000</v>
      </c>
      <c r="G2424" s="2"/>
    </row>
    <row r="2425" spans="1:7">
      <c r="A2425" s="1">
        <v>65117</v>
      </c>
      <c r="B2425" s="2">
        <v>39327</v>
      </c>
      <c r="C2425" s="3">
        <v>1686</v>
      </c>
      <c r="D2425" s="1">
        <v>80498</v>
      </c>
      <c r="E2425" s="1">
        <v>1</v>
      </c>
      <c r="F2425" s="1">
        <v>7900</v>
      </c>
      <c r="G2425" s="2"/>
    </row>
    <row r="2426" spans="1:7">
      <c r="A2426" s="1">
        <v>65117</v>
      </c>
      <c r="B2426" s="2">
        <v>39327</v>
      </c>
      <c r="C2426" s="3">
        <v>1686</v>
      </c>
      <c r="D2426" s="1">
        <v>77810</v>
      </c>
      <c r="E2426" s="1">
        <v>1</v>
      </c>
      <c r="F2426" s="1">
        <v>499</v>
      </c>
      <c r="G2426" s="2"/>
    </row>
    <row r="2427" spans="1:7">
      <c r="A2427" s="1">
        <v>65182</v>
      </c>
      <c r="B2427" s="2">
        <v>39327</v>
      </c>
      <c r="C2427" s="3">
        <v>4749</v>
      </c>
      <c r="D2427" s="1">
        <v>26465</v>
      </c>
      <c r="E2427" s="1">
        <v>1</v>
      </c>
      <c r="F2427" s="1">
        <v>2500</v>
      </c>
      <c r="G2427" s="2"/>
    </row>
    <row r="2428" spans="1:7">
      <c r="A2428" s="1">
        <v>65182</v>
      </c>
      <c r="B2428" s="2">
        <v>39327</v>
      </c>
      <c r="C2428" s="3">
        <v>4749</v>
      </c>
      <c r="D2428" s="1">
        <v>70412</v>
      </c>
      <c r="E2428" s="1">
        <v>1</v>
      </c>
      <c r="F2428" s="1">
        <v>0</v>
      </c>
      <c r="G2428" s="2"/>
    </row>
    <row r="2429" spans="1:7">
      <c r="A2429" s="1">
        <v>65253</v>
      </c>
      <c r="B2429" s="2">
        <v>39327</v>
      </c>
      <c r="C2429" s="3">
        <v>92</v>
      </c>
      <c r="D2429" s="1">
        <v>81066</v>
      </c>
      <c r="E2429" s="1">
        <v>1</v>
      </c>
      <c r="F2429" s="1">
        <v>699</v>
      </c>
      <c r="G2429" s="2"/>
    </row>
    <row r="2430" spans="1:7">
      <c r="A2430" s="1">
        <v>65254</v>
      </c>
      <c r="B2430" s="2">
        <v>39327</v>
      </c>
      <c r="C2430" s="3">
        <v>923</v>
      </c>
      <c r="D2430" s="1">
        <v>73749</v>
      </c>
      <c r="E2430" s="1">
        <v>1</v>
      </c>
      <c r="F2430" s="1">
        <v>2890</v>
      </c>
      <c r="G2430" s="2"/>
    </row>
    <row r="2431" spans="1:7">
      <c r="A2431" s="1">
        <v>65277</v>
      </c>
      <c r="B2431" s="2">
        <v>39328</v>
      </c>
      <c r="C2431" s="3">
        <v>1672</v>
      </c>
      <c r="D2431" s="1">
        <v>72049</v>
      </c>
      <c r="E2431" s="1">
        <v>1</v>
      </c>
      <c r="F2431" s="1">
        <v>299</v>
      </c>
      <c r="G2431" s="2"/>
    </row>
    <row r="2432" spans="1:7">
      <c r="A2432" s="1">
        <v>65278</v>
      </c>
      <c r="B2432" s="2">
        <v>39328</v>
      </c>
      <c r="C2432" s="3">
        <v>1686</v>
      </c>
      <c r="D2432" s="1">
        <v>76965</v>
      </c>
      <c r="E2432" s="1">
        <v>1</v>
      </c>
      <c r="F2432" s="1">
        <v>6990</v>
      </c>
      <c r="G2432" s="2"/>
    </row>
    <row r="2433" spans="1:7">
      <c r="A2433" s="1">
        <v>65298</v>
      </c>
      <c r="B2433" s="2">
        <v>39328</v>
      </c>
      <c r="C2433" s="3">
        <v>284</v>
      </c>
      <c r="D2433" s="1">
        <v>2805</v>
      </c>
      <c r="E2433" s="1">
        <v>2</v>
      </c>
      <c r="F2433" s="1">
        <v>110</v>
      </c>
      <c r="G2433" s="2"/>
    </row>
    <row r="2434" spans="1:7">
      <c r="A2434" s="1">
        <v>65298</v>
      </c>
      <c r="B2434" s="2">
        <v>39328</v>
      </c>
      <c r="C2434" s="3">
        <v>284</v>
      </c>
      <c r="D2434" s="1">
        <v>2805</v>
      </c>
      <c r="E2434" s="1">
        <v>2</v>
      </c>
      <c r="F2434" s="1">
        <v>110</v>
      </c>
      <c r="G2434" s="2"/>
    </row>
    <row r="2435" spans="1:7">
      <c r="A2435" s="1">
        <v>65454</v>
      </c>
      <c r="B2435" s="2">
        <v>39329</v>
      </c>
      <c r="C2435" s="3">
        <v>3429</v>
      </c>
      <c r="D2435" s="1">
        <v>77810</v>
      </c>
      <c r="E2435" s="1">
        <v>1</v>
      </c>
      <c r="F2435" s="1">
        <v>499</v>
      </c>
      <c r="G2435" s="2"/>
    </row>
    <row r="2436" spans="1:7">
      <c r="A2436" s="1">
        <v>65540</v>
      </c>
      <c r="B2436" s="2">
        <v>39330</v>
      </c>
      <c r="C2436" s="3">
        <v>1672</v>
      </c>
      <c r="D2436" s="1">
        <v>79219</v>
      </c>
      <c r="E2436" s="1">
        <v>1</v>
      </c>
      <c r="F2436" s="1">
        <v>3299</v>
      </c>
      <c r="G2436" s="2"/>
    </row>
    <row r="2437" spans="1:7">
      <c r="A2437" s="1">
        <v>65547</v>
      </c>
      <c r="B2437" s="2">
        <v>39330</v>
      </c>
      <c r="C2437" s="3">
        <v>198</v>
      </c>
      <c r="D2437" s="1">
        <v>77234</v>
      </c>
      <c r="E2437" s="1">
        <v>1</v>
      </c>
      <c r="F2437" s="1">
        <v>279</v>
      </c>
      <c r="G2437" s="2"/>
    </row>
    <row r="2438" spans="1:7">
      <c r="A2438" s="1">
        <v>65547</v>
      </c>
      <c r="B2438" s="2">
        <v>39330</v>
      </c>
      <c r="C2438" s="3">
        <v>198</v>
      </c>
      <c r="D2438" s="1">
        <v>77224</v>
      </c>
      <c r="E2438" s="1">
        <v>1</v>
      </c>
      <c r="F2438" s="1">
        <v>449</v>
      </c>
      <c r="G2438" s="2"/>
    </row>
    <row r="2439" spans="1:7">
      <c r="A2439" s="1">
        <v>65572</v>
      </c>
      <c r="B2439" s="2">
        <v>39330</v>
      </c>
      <c r="C2439" s="3">
        <v>3059</v>
      </c>
      <c r="D2439" s="1">
        <v>78872</v>
      </c>
      <c r="E2439" s="1">
        <v>1</v>
      </c>
      <c r="F2439" s="1">
        <v>13600</v>
      </c>
      <c r="G2439" s="2"/>
    </row>
    <row r="2440" spans="1:7">
      <c r="A2440" s="1">
        <v>65572</v>
      </c>
      <c r="B2440" s="2">
        <v>39330</v>
      </c>
      <c r="C2440" s="3">
        <v>3059</v>
      </c>
      <c r="D2440" s="1">
        <v>75070</v>
      </c>
      <c r="E2440" s="1">
        <v>1</v>
      </c>
      <c r="F2440" s="1">
        <v>1380</v>
      </c>
      <c r="G2440" s="2"/>
    </row>
    <row r="2441" spans="1:7">
      <c r="A2441" s="1">
        <v>65627</v>
      </c>
      <c r="B2441" s="2">
        <v>39330</v>
      </c>
      <c r="C2441" s="3">
        <v>6449</v>
      </c>
      <c r="D2441" s="1">
        <v>80498</v>
      </c>
      <c r="E2441" s="1">
        <v>1</v>
      </c>
      <c r="F2441" s="1">
        <v>7900</v>
      </c>
      <c r="G2441" s="2"/>
    </row>
    <row r="2442" spans="1:7">
      <c r="A2442" s="1">
        <v>65667</v>
      </c>
      <c r="B2442" s="2">
        <v>39331</v>
      </c>
      <c r="C2442" s="3">
        <v>1686</v>
      </c>
      <c r="D2442" s="1">
        <v>78782</v>
      </c>
      <c r="E2442" s="1">
        <v>1</v>
      </c>
      <c r="F2442" s="1">
        <v>29</v>
      </c>
      <c r="G2442" s="2"/>
    </row>
    <row r="2443" spans="1:7">
      <c r="A2443" s="1">
        <v>65667</v>
      </c>
      <c r="B2443" s="2">
        <v>39331</v>
      </c>
      <c r="C2443" s="3">
        <v>1686</v>
      </c>
      <c r="D2443" s="1">
        <v>54817</v>
      </c>
      <c r="E2443" s="1">
        <v>1</v>
      </c>
      <c r="F2443" s="1">
        <v>105</v>
      </c>
      <c r="G2443" s="2"/>
    </row>
    <row r="2444" spans="1:7">
      <c r="A2444" s="1">
        <v>65718</v>
      </c>
      <c r="B2444" s="2">
        <v>39331</v>
      </c>
      <c r="C2444" s="3">
        <v>450</v>
      </c>
      <c r="D2444" s="1">
        <v>73749</v>
      </c>
      <c r="E2444" s="1">
        <v>1</v>
      </c>
      <c r="F2444" s="1">
        <v>2890</v>
      </c>
      <c r="G2444" s="2"/>
    </row>
    <row r="2445" spans="1:7">
      <c r="A2445" s="1">
        <v>65796</v>
      </c>
      <c r="B2445" s="2">
        <v>39332</v>
      </c>
      <c r="C2445" s="3">
        <v>1672</v>
      </c>
      <c r="D2445" s="1">
        <v>80523</v>
      </c>
      <c r="E2445" s="1">
        <v>1</v>
      </c>
      <c r="F2445" s="1">
        <v>999</v>
      </c>
      <c r="G2445" s="2"/>
    </row>
    <row r="2446" spans="1:7">
      <c r="A2446" s="1">
        <v>65796</v>
      </c>
      <c r="B2446" s="2">
        <v>39332</v>
      </c>
      <c r="C2446" s="3">
        <v>1672</v>
      </c>
      <c r="D2446" s="1">
        <v>79819</v>
      </c>
      <c r="E2446" s="1">
        <v>1</v>
      </c>
      <c r="F2446" s="1">
        <v>1999</v>
      </c>
      <c r="G2446" s="2"/>
    </row>
    <row r="2447" spans="1:7">
      <c r="A2447" s="1">
        <v>65797</v>
      </c>
      <c r="B2447" s="2">
        <v>39332</v>
      </c>
      <c r="C2447" s="3">
        <v>1686</v>
      </c>
      <c r="D2447" s="1">
        <v>78872</v>
      </c>
      <c r="E2447" s="1">
        <v>1</v>
      </c>
      <c r="F2447" s="1">
        <v>14080</v>
      </c>
      <c r="G2447" s="2"/>
    </row>
    <row r="2448" spans="1:7">
      <c r="A2448" s="1">
        <v>65797</v>
      </c>
      <c r="B2448" s="2">
        <v>39332</v>
      </c>
      <c r="C2448" s="3">
        <v>1686</v>
      </c>
      <c r="D2448" s="1">
        <v>75070</v>
      </c>
      <c r="E2448" s="1">
        <v>1</v>
      </c>
      <c r="F2448" s="1">
        <v>1200</v>
      </c>
      <c r="G2448" s="2"/>
    </row>
    <row r="2449" spans="1:7">
      <c r="A2449" s="1">
        <v>65809</v>
      </c>
      <c r="B2449" s="2">
        <v>39332</v>
      </c>
      <c r="C2449" s="3">
        <v>2778</v>
      </c>
      <c r="D2449" s="1">
        <v>81750</v>
      </c>
      <c r="E2449" s="1">
        <v>1</v>
      </c>
      <c r="F2449" s="1">
        <v>109</v>
      </c>
      <c r="G2449" s="2"/>
    </row>
    <row r="2450" spans="1:7">
      <c r="A2450" s="1">
        <v>65891</v>
      </c>
      <c r="B2450" s="2">
        <v>39332</v>
      </c>
      <c r="C2450" s="3">
        <v>923</v>
      </c>
      <c r="D2450" s="1">
        <v>78673</v>
      </c>
      <c r="E2450" s="1">
        <v>1</v>
      </c>
      <c r="F2450" s="1">
        <v>1190</v>
      </c>
      <c r="G2450" s="2"/>
    </row>
    <row r="2451" spans="1:7">
      <c r="A2451" s="1">
        <v>65928</v>
      </c>
      <c r="B2451" s="2">
        <v>39333</v>
      </c>
      <c r="C2451" s="3">
        <v>1726</v>
      </c>
      <c r="D2451" s="1">
        <v>77507</v>
      </c>
      <c r="E2451" s="1">
        <v>1</v>
      </c>
      <c r="F2451" s="1">
        <v>1349</v>
      </c>
      <c r="G2451" s="2"/>
    </row>
    <row r="2452" spans="1:7">
      <c r="A2452" s="1">
        <v>66009</v>
      </c>
      <c r="B2452" s="2">
        <v>39333</v>
      </c>
      <c r="C2452" s="3">
        <v>5943</v>
      </c>
      <c r="D2452" s="1">
        <v>81891</v>
      </c>
      <c r="E2452" s="1">
        <v>1</v>
      </c>
      <c r="F2452" s="1">
        <v>369</v>
      </c>
      <c r="G2452" s="2"/>
    </row>
    <row r="2453" spans="1:7">
      <c r="A2453" s="1">
        <v>66074</v>
      </c>
      <c r="B2453" s="2">
        <v>39334</v>
      </c>
      <c r="C2453" s="3">
        <v>2194</v>
      </c>
      <c r="D2453" s="1">
        <v>75407</v>
      </c>
      <c r="E2453" s="1">
        <v>1</v>
      </c>
      <c r="F2453" s="1">
        <v>89</v>
      </c>
      <c r="G2453" s="2"/>
    </row>
    <row r="2454" spans="1:7">
      <c r="A2454" s="1">
        <v>66097</v>
      </c>
      <c r="B2454" s="2">
        <v>39334</v>
      </c>
      <c r="C2454" s="3">
        <v>3127</v>
      </c>
      <c r="D2454" s="1">
        <v>71811</v>
      </c>
      <c r="E2454" s="1">
        <v>1</v>
      </c>
      <c r="F2454" s="1">
        <v>243</v>
      </c>
      <c r="G2454" s="2"/>
    </row>
    <row r="2455" spans="1:7">
      <c r="A2455" s="1">
        <v>66173</v>
      </c>
      <c r="B2455" s="2">
        <v>39334</v>
      </c>
      <c r="C2455" s="3">
        <v>6716</v>
      </c>
      <c r="D2455" s="1">
        <v>73749</v>
      </c>
      <c r="E2455" s="1">
        <v>1</v>
      </c>
      <c r="F2455" s="1">
        <v>2890</v>
      </c>
      <c r="G2455" s="2"/>
    </row>
    <row r="2456" spans="1:7">
      <c r="A2456" s="1">
        <v>66173</v>
      </c>
      <c r="B2456" s="2">
        <v>39334</v>
      </c>
      <c r="C2456" s="3">
        <v>6716</v>
      </c>
      <c r="D2456" s="1">
        <v>77982</v>
      </c>
      <c r="E2456" s="1">
        <v>1</v>
      </c>
      <c r="F2456" s="1">
        <v>1590</v>
      </c>
      <c r="G2456" s="2"/>
    </row>
    <row r="2457" spans="1:7">
      <c r="A2457" s="1">
        <v>66173</v>
      </c>
      <c r="B2457" s="2">
        <v>39334</v>
      </c>
      <c r="C2457" s="3">
        <v>6716</v>
      </c>
      <c r="D2457" s="1">
        <v>81318</v>
      </c>
      <c r="E2457" s="1">
        <v>1</v>
      </c>
      <c r="F2457" s="1">
        <v>199</v>
      </c>
      <c r="G2457" s="2"/>
    </row>
    <row r="2458" spans="1:7">
      <c r="A2458" s="1">
        <v>66173</v>
      </c>
      <c r="B2458" s="2">
        <v>39334</v>
      </c>
      <c r="C2458" s="3">
        <v>6716</v>
      </c>
      <c r="D2458" s="1">
        <v>81318</v>
      </c>
      <c r="E2458" s="1">
        <v>1</v>
      </c>
      <c r="F2458" s="1">
        <v>199</v>
      </c>
      <c r="G2458" s="2"/>
    </row>
    <row r="2459" spans="1:7">
      <c r="A2459" s="1">
        <v>66199</v>
      </c>
      <c r="B2459" s="2">
        <v>39334</v>
      </c>
      <c r="C2459" s="3">
        <v>977</v>
      </c>
      <c r="D2459" s="1">
        <v>60405</v>
      </c>
      <c r="E2459" s="1">
        <v>1</v>
      </c>
      <c r="F2459" s="1">
        <v>644</v>
      </c>
      <c r="G2459" s="2"/>
    </row>
    <row r="2460" spans="1:7">
      <c r="A2460" s="1">
        <v>66199</v>
      </c>
      <c r="B2460" s="2">
        <v>39334</v>
      </c>
      <c r="C2460" s="3">
        <v>977</v>
      </c>
      <c r="D2460" s="1">
        <v>60405</v>
      </c>
      <c r="E2460" s="1">
        <v>1</v>
      </c>
      <c r="F2460" s="1">
        <v>644</v>
      </c>
      <c r="G2460" s="2"/>
    </row>
    <row r="2461" spans="1:7">
      <c r="A2461" s="1">
        <v>66220</v>
      </c>
      <c r="B2461" s="2">
        <v>39335</v>
      </c>
      <c r="C2461" s="3">
        <v>1686</v>
      </c>
      <c r="D2461" s="1">
        <v>82230</v>
      </c>
      <c r="E2461" s="1">
        <v>1</v>
      </c>
      <c r="F2461" s="1">
        <v>39500</v>
      </c>
      <c r="G2461" s="2"/>
    </row>
    <row r="2462" spans="1:7">
      <c r="A2462" s="1">
        <v>66220</v>
      </c>
      <c r="B2462" s="2">
        <v>39335</v>
      </c>
      <c r="C2462" s="3">
        <v>1686</v>
      </c>
      <c r="D2462" s="1">
        <v>72466</v>
      </c>
      <c r="E2462" s="1">
        <v>1</v>
      </c>
      <c r="F2462" s="1">
        <v>200</v>
      </c>
      <c r="G2462" s="2"/>
    </row>
    <row r="2463" spans="1:7">
      <c r="A2463" s="1">
        <v>66238</v>
      </c>
      <c r="B2463" s="2">
        <v>39335</v>
      </c>
      <c r="C2463" s="3">
        <v>3212</v>
      </c>
      <c r="D2463" s="1">
        <v>78724</v>
      </c>
      <c r="E2463" s="1">
        <v>1</v>
      </c>
      <c r="F2463" s="1">
        <v>9391</v>
      </c>
      <c r="G2463" s="2"/>
    </row>
    <row r="2464" spans="1:7">
      <c r="A2464" s="1">
        <v>66238</v>
      </c>
      <c r="B2464" s="2">
        <v>39335</v>
      </c>
      <c r="C2464" s="3">
        <v>3212</v>
      </c>
      <c r="D2464" s="1">
        <v>76254</v>
      </c>
      <c r="E2464" s="1">
        <v>1</v>
      </c>
      <c r="F2464" s="1">
        <v>599</v>
      </c>
      <c r="G2464" s="2"/>
    </row>
    <row r="2465" spans="1:7">
      <c r="A2465" s="1">
        <v>66245</v>
      </c>
      <c r="B2465" s="2">
        <v>39335</v>
      </c>
      <c r="C2465" s="3">
        <v>3429</v>
      </c>
      <c r="D2465" s="1">
        <v>81806</v>
      </c>
      <c r="E2465" s="1">
        <v>1</v>
      </c>
      <c r="F2465" s="1">
        <v>1899</v>
      </c>
      <c r="G2465" s="2"/>
    </row>
    <row r="2466" spans="1:7">
      <c r="A2466" s="1">
        <v>66245</v>
      </c>
      <c r="B2466" s="2">
        <v>39335</v>
      </c>
      <c r="C2466" s="3">
        <v>3429</v>
      </c>
      <c r="D2466" s="1">
        <v>82283</v>
      </c>
      <c r="E2466" s="1">
        <v>1</v>
      </c>
      <c r="F2466" s="1">
        <v>0</v>
      </c>
      <c r="G2466" s="2"/>
    </row>
    <row r="2467" spans="1:7">
      <c r="A2467" s="1">
        <v>66255</v>
      </c>
      <c r="B2467" s="2">
        <v>39335</v>
      </c>
      <c r="C2467" s="3">
        <v>4389</v>
      </c>
      <c r="D2467" s="1">
        <v>71926</v>
      </c>
      <c r="E2467" s="1">
        <v>1</v>
      </c>
      <c r="F2467" s="1">
        <v>79</v>
      </c>
      <c r="G2467" s="2"/>
    </row>
    <row r="2468" spans="1:7">
      <c r="A2468" s="1">
        <v>66255</v>
      </c>
      <c r="B2468" s="2">
        <v>39335</v>
      </c>
      <c r="C2468" s="3">
        <v>4389</v>
      </c>
      <c r="D2468" s="1">
        <v>71927</v>
      </c>
      <c r="E2468" s="1">
        <v>1</v>
      </c>
      <c r="F2468" s="1">
        <v>79</v>
      </c>
      <c r="G2468" s="2"/>
    </row>
    <row r="2469" spans="1:7">
      <c r="A2469" s="1">
        <v>66255</v>
      </c>
      <c r="B2469" s="2">
        <v>39335</v>
      </c>
      <c r="C2469" s="3">
        <v>4389</v>
      </c>
      <c r="D2469" s="1">
        <v>69771</v>
      </c>
      <c r="E2469" s="1">
        <v>1</v>
      </c>
      <c r="F2469" s="1">
        <v>300</v>
      </c>
      <c r="G2469" s="2"/>
    </row>
    <row r="2470" spans="1:7">
      <c r="A2470" s="1">
        <v>66278</v>
      </c>
      <c r="B2470" s="2">
        <v>39335</v>
      </c>
      <c r="C2470" s="3">
        <v>5959</v>
      </c>
      <c r="D2470" s="1">
        <v>59730</v>
      </c>
      <c r="E2470" s="1">
        <v>1</v>
      </c>
      <c r="F2470" s="1">
        <v>99</v>
      </c>
      <c r="G2470" s="2"/>
    </row>
    <row r="2471" spans="1:7">
      <c r="A2471" s="1">
        <v>66278</v>
      </c>
      <c r="B2471" s="2">
        <v>39335</v>
      </c>
      <c r="C2471" s="3">
        <v>5959</v>
      </c>
      <c r="D2471" s="1">
        <v>59731</v>
      </c>
      <c r="E2471" s="1">
        <v>1</v>
      </c>
      <c r="F2471" s="1">
        <v>99</v>
      </c>
      <c r="G2471" s="2"/>
    </row>
    <row r="2472" spans="1:7">
      <c r="A2472" s="1">
        <v>66288</v>
      </c>
      <c r="B2472" s="2">
        <v>39335</v>
      </c>
      <c r="C2472" s="3">
        <v>646</v>
      </c>
      <c r="D2472" s="1">
        <v>79783</v>
      </c>
      <c r="E2472" s="1">
        <v>1</v>
      </c>
      <c r="F2472" s="1">
        <v>1178</v>
      </c>
      <c r="G2472" s="2"/>
    </row>
    <row r="2473" spans="1:7">
      <c r="A2473" s="1">
        <v>66343</v>
      </c>
      <c r="B2473" s="2">
        <v>39336</v>
      </c>
      <c r="C2473" s="3">
        <v>1672</v>
      </c>
      <c r="D2473" s="1">
        <v>73705</v>
      </c>
      <c r="E2473" s="1">
        <v>1</v>
      </c>
      <c r="F2473" s="1">
        <v>5998</v>
      </c>
      <c r="G2473" s="2"/>
    </row>
    <row r="2474" spans="1:7">
      <c r="A2474" s="1">
        <v>66347</v>
      </c>
      <c r="B2474" s="2">
        <v>39336</v>
      </c>
      <c r="C2474" s="3">
        <v>198</v>
      </c>
      <c r="D2474" s="1">
        <v>80386</v>
      </c>
      <c r="E2474" s="1">
        <v>1</v>
      </c>
      <c r="F2474" s="1">
        <v>382</v>
      </c>
      <c r="G2474" s="2"/>
    </row>
    <row r="2475" spans="1:7">
      <c r="A2475" s="1">
        <v>66377</v>
      </c>
      <c r="B2475" s="2">
        <v>39336</v>
      </c>
      <c r="C2475" s="3">
        <v>3330</v>
      </c>
      <c r="D2475" s="1">
        <v>76541</v>
      </c>
      <c r="E2475" s="1">
        <v>1</v>
      </c>
      <c r="F2475" s="1">
        <v>888</v>
      </c>
      <c r="G2475" s="2"/>
    </row>
    <row r="2476" spans="1:7">
      <c r="A2476" s="1">
        <v>66466</v>
      </c>
      <c r="B2476" s="2">
        <v>39337</v>
      </c>
      <c r="C2476" s="3">
        <v>1686</v>
      </c>
      <c r="D2476" s="1">
        <v>26465</v>
      </c>
      <c r="E2476" s="1">
        <v>1</v>
      </c>
      <c r="F2476" s="1">
        <v>6700</v>
      </c>
      <c r="G2476" s="2"/>
    </row>
    <row r="2477" spans="1:7">
      <c r="A2477" s="1">
        <v>66466</v>
      </c>
      <c r="B2477" s="2">
        <v>39337</v>
      </c>
      <c r="C2477" s="3">
        <v>1686</v>
      </c>
      <c r="D2477" s="1">
        <v>26465</v>
      </c>
      <c r="E2477" s="1">
        <v>1</v>
      </c>
      <c r="F2477" s="1">
        <v>900</v>
      </c>
      <c r="G2477" s="2"/>
    </row>
    <row r="2478" spans="1:7">
      <c r="A2478" s="1">
        <v>66521</v>
      </c>
      <c r="B2478" s="2">
        <v>39337</v>
      </c>
      <c r="C2478" s="3">
        <v>4780</v>
      </c>
      <c r="D2478" s="1">
        <v>40236</v>
      </c>
      <c r="E2478" s="1">
        <v>1</v>
      </c>
      <c r="F2478" s="1">
        <v>583</v>
      </c>
      <c r="G2478" s="2"/>
    </row>
    <row r="2479" spans="1:7">
      <c r="A2479" s="1">
        <v>66593</v>
      </c>
      <c r="B2479" s="2">
        <v>39338</v>
      </c>
      <c r="C2479" s="3">
        <v>1686</v>
      </c>
      <c r="D2479" s="1">
        <v>75096</v>
      </c>
      <c r="E2479" s="1">
        <v>1</v>
      </c>
      <c r="F2479" s="1">
        <v>999</v>
      </c>
      <c r="G2479" s="2"/>
    </row>
    <row r="2480" spans="1:7">
      <c r="A2480" s="1">
        <v>66673</v>
      </c>
      <c r="B2480" s="2">
        <v>39338</v>
      </c>
      <c r="C2480" s="3">
        <v>6997</v>
      </c>
      <c r="D2480" s="1">
        <v>80498</v>
      </c>
      <c r="E2480" s="1">
        <v>1</v>
      </c>
      <c r="F2480" s="1">
        <v>7700</v>
      </c>
      <c r="G2480" s="2"/>
    </row>
    <row r="2481" spans="1:7">
      <c r="A2481" s="1">
        <v>66798</v>
      </c>
      <c r="B2481" s="2">
        <v>39339</v>
      </c>
      <c r="C2481" s="3">
        <v>7724</v>
      </c>
      <c r="D2481" s="1">
        <v>75981</v>
      </c>
      <c r="E2481" s="1">
        <v>1</v>
      </c>
      <c r="F2481" s="1">
        <v>400</v>
      </c>
      <c r="G2481" s="2"/>
    </row>
    <row r="2482" spans="1:7">
      <c r="A2482" s="1">
        <v>66798</v>
      </c>
      <c r="B2482" s="2">
        <v>39339</v>
      </c>
      <c r="C2482" s="3">
        <v>7724</v>
      </c>
      <c r="D2482" s="1">
        <v>63042</v>
      </c>
      <c r="E2482" s="1">
        <v>1</v>
      </c>
      <c r="F2482" s="1">
        <v>0</v>
      </c>
      <c r="G2482" s="2"/>
    </row>
    <row r="2483" spans="1:7">
      <c r="A2483" s="1">
        <v>66820</v>
      </c>
      <c r="B2483" s="2">
        <v>39340</v>
      </c>
      <c r="C2483" s="3">
        <v>1286</v>
      </c>
      <c r="D2483" s="1">
        <v>76965</v>
      </c>
      <c r="E2483" s="1">
        <v>1</v>
      </c>
      <c r="F2483" s="1">
        <v>6990</v>
      </c>
      <c r="G2483" s="2"/>
    </row>
    <row r="2484" spans="1:7">
      <c r="A2484" s="1">
        <v>66883</v>
      </c>
      <c r="B2484" s="2">
        <v>39340</v>
      </c>
      <c r="C2484" s="3">
        <v>3794</v>
      </c>
      <c r="D2484" s="1">
        <v>83305</v>
      </c>
      <c r="E2484" s="1">
        <v>1</v>
      </c>
      <c r="F2484" s="1">
        <v>1799</v>
      </c>
      <c r="G2484" s="2"/>
    </row>
    <row r="2485" spans="1:7">
      <c r="A2485" s="1">
        <v>66966</v>
      </c>
      <c r="B2485" s="2">
        <v>39340</v>
      </c>
      <c r="C2485" s="3">
        <v>7735</v>
      </c>
      <c r="D2485" s="1">
        <v>75981</v>
      </c>
      <c r="E2485" s="1">
        <v>1</v>
      </c>
      <c r="F2485" s="1">
        <v>400</v>
      </c>
      <c r="G2485" s="2"/>
    </row>
    <row r="2486" spans="1:7">
      <c r="A2486" s="1">
        <v>66966</v>
      </c>
      <c r="B2486" s="2">
        <v>39340</v>
      </c>
      <c r="C2486" s="3">
        <v>7735</v>
      </c>
      <c r="D2486" s="1">
        <v>63042</v>
      </c>
      <c r="E2486" s="1">
        <v>1</v>
      </c>
      <c r="F2486" s="1">
        <v>0</v>
      </c>
      <c r="G2486" s="2"/>
    </row>
    <row r="2487" spans="1:7">
      <c r="A2487" s="1">
        <v>66966</v>
      </c>
      <c r="B2487" s="2">
        <v>39340</v>
      </c>
      <c r="C2487" s="3">
        <v>7735</v>
      </c>
      <c r="D2487" s="1">
        <v>81995</v>
      </c>
      <c r="E2487" s="1">
        <v>1</v>
      </c>
      <c r="F2487" s="1">
        <v>4990</v>
      </c>
      <c r="G2487" s="2"/>
    </row>
    <row r="2488" spans="1:7">
      <c r="A2488" s="1">
        <v>66966</v>
      </c>
      <c r="B2488" s="2">
        <v>39340</v>
      </c>
      <c r="C2488" s="3">
        <v>7735</v>
      </c>
      <c r="D2488" s="1">
        <v>76254</v>
      </c>
      <c r="E2488" s="1">
        <v>1</v>
      </c>
      <c r="F2488" s="1">
        <v>599</v>
      </c>
      <c r="G2488" s="2"/>
    </row>
    <row r="2489" spans="1:7">
      <c r="A2489" s="1">
        <v>66975</v>
      </c>
      <c r="B2489" s="2">
        <v>39340</v>
      </c>
      <c r="C2489" s="3">
        <v>805</v>
      </c>
      <c r="D2489" s="1">
        <v>77941</v>
      </c>
      <c r="E2489" s="1">
        <v>1</v>
      </c>
      <c r="F2489" s="1">
        <v>1999</v>
      </c>
      <c r="G2489" s="2"/>
    </row>
    <row r="2490" spans="1:7">
      <c r="A2490" s="1">
        <v>66975</v>
      </c>
      <c r="B2490" s="2">
        <v>39340</v>
      </c>
      <c r="C2490" s="3">
        <v>805</v>
      </c>
      <c r="D2490" s="1">
        <v>77941</v>
      </c>
      <c r="E2490" s="1">
        <v>1</v>
      </c>
      <c r="F2490" s="1">
        <v>1999</v>
      </c>
      <c r="G2490" s="2"/>
    </row>
    <row r="2491" spans="1:7">
      <c r="A2491" s="1">
        <v>67047</v>
      </c>
      <c r="B2491" s="2">
        <v>39341</v>
      </c>
      <c r="C2491" s="3">
        <v>2989</v>
      </c>
      <c r="D2491" s="1">
        <v>26465</v>
      </c>
      <c r="E2491" s="1">
        <v>1</v>
      </c>
      <c r="F2491" s="1">
        <v>300</v>
      </c>
      <c r="G2491" s="2"/>
    </row>
    <row r="2492" spans="1:7">
      <c r="A2492" s="1">
        <v>67178</v>
      </c>
      <c r="B2492" s="2">
        <v>39342</v>
      </c>
      <c r="C2492" s="3">
        <v>1672</v>
      </c>
      <c r="D2492" s="1">
        <v>80651</v>
      </c>
      <c r="E2492" s="1">
        <v>1</v>
      </c>
      <c r="F2492" s="1">
        <v>1251</v>
      </c>
      <c r="G2492" s="2"/>
    </row>
    <row r="2493" spans="1:7">
      <c r="A2493" s="1">
        <v>67303</v>
      </c>
      <c r="B2493" s="2">
        <v>39343</v>
      </c>
      <c r="C2493" s="3">
        <v>3133</v>
      </c>
      <c r="D2493" s="1">
        <v>66569</v>
      </c>
      <c r="E2493" s="1">
        <v>1</v>
      </c>
      <c r="F2493" s="1">
        <v>400</v>
      </c>
      <c r="G2493" s="2"/>
    </row>
    <row r="2494" spans="1:7">
      <c r="A2494" s="1">
        <v>67303</v>
      </c>
      <c r="B2494" s="2">
        <v>39343</v>
      </c>
      <c r="C2494" s="3">
        <v>3133</v>
      </c>
      <c r="D2494" s="1">
        <v>63042</v>
      </c>
      <c r="E2494" s="1">
        <v>1</v>
      </c>
      <c r="F2494" s="1">
        <v>0</v>
      </c>
      <c r="G2494" s="2"/>
    </row>
    <row r="2495" spans="1:7">
      <c r="A2495" s="1">
        <v>67336</v>
      </c>
      <c r="B2495" s="2">
        <v>39343</v>
      </c>
      <c r="C2495" s="3">
        <v>6014</v>
      </c>
      <c r="D2495" s="1">
        <v>2762</v>
      </c>
      <c r="E2495" s="1">
        <v>1</v>
      </c>
      <c r="F2495" s="1">
        <v>58</v>
      </c>
      <c r="G2495" s="2"/>
    </row>
    <row r="2496" spans="1:7">
      <c r="A2496" s="1">
        <v>67377</v>
      </c>
      <c r="B2496" s="2">
        <v>39344</v>
      </c>
      <c r="C2496" s="3">
        <v>1726</v>
      </c>
      <c r="D2496" s="1">
        <v>73857</v>
      </c>
      <c r="E2496" s="1">
        <v>1</v>
      </c>
      <c r="F2496" s="1">
        <v>2299</v>
      </c>
      <c r="G2496" s="2"/>
    </row>
    <row r="2497" spans="1:7">
      <c r="A2497" s="1">
        <v>67441</v>
      </c>
      <c r="B2497" s="2">
        <v>39344</v>
      </c>
      <c r="C2497" s="3">
        <v>5781</v>
      </c>
      <c r="D2497" s="1">
        <v>82825</v>
      </c>
      <c r="E2497" s="1">
        <v>1</v>
      </c>
      <c r="F2497" s="1">
        <v>203</v>
      </c>
      <c r="G2497" s="2"/>
    </row>
    <row r="2498" spans="1:7">
      <c r="A2498" s="1">
        <v>67441</v>
      </c>
      <c r="B2498" s="2">
        <v>39344</v>
      </c>
      <c r="C2498" s="3">
        <v>5781</v>
      </c>
      <c r="D2498" s="1">
        <v>75209</v>
      </c>
      <c r="E2498" s="1">
        <v>1</v>
      </c>
      <c r="F2498" s="1">
        <v>308</v>
      </c>
      <c r="G2498" s="2"/>
    </row>
    <row r="2499" spans="1:7">
      <c r="A2499" s="1">
        <v>67441</v>
      </c>
      <c r="B2499" s="2">
        <v>39344</v>
      </c>
      <c r="C2499" s="3">
        <v>5781</v>
      </c>
      <c r="D2499" s="1">
        <v>75208</v>
      </c>
      <c r="E2499" s="1">
        <v>1</v>
      </c>
      <c r="F2499" s="1">
        <v>308</v>
      </c>
      <c r="G2499" s="2"/>
    </row>
    <row r="2500" spans="1:7">
      <c r="A2500" s="1">
        <v>67441</v>
      </c>
      <c r="B2500" s="2">
        <v>39344</v>
      </c>
      <c r="C2500" s="3">
        <v>5781</v>
      </c>
      <c r="D2500" s="1">
        <v>75210</v>
      </c>
      <c r="E2500" s="1">
        <v>1</v>
      </c>
      <c r="F2500" s="1">
        <v>308</v>
      </c>
      <c r="G2500" s="2"/>
    </row>
    <row r="2501" spans="1:7">
      <c r="A2501" s="1">
        <v>67441</v>
      </c>
      <c r="B2501" s="2">
        <v>39344</v>
      </c>
      <c r="C2501" s="3">
        <v>5781</v>
      </c>
      <c r="D2501" s="1">
        <v>75207</v>
      </c>
      <c r="E2501" s="1">
        <v>2</v>
      </c>
      <c r="F2501" s="1">
        <v>616</v>
      </c>
      <c r="G2501" s="2"/>
    </row>
    <row r="2502" spans="1:7">
      <c r="A2502" s="1">
        <v>67638</v>
      </c>
      <c r="B2502" s="2">
        <v>39346</v>
      </c>
      <c r="C2502" s="3">
        <v>3212</v>
      </c>
      <c r="D2502" s="1">
        <v>69771</v>
      </c>
      <c r="E2502" s="1">
        <v>1</v>
      </c>
      <c r="F2502" s="1">
        <v>450</v>
      </c>
      <c r="G2502" s="2"/>
    </row>
    <row r="2503" spans="1:7">
      <c r="A2503" s="1">
        <v>67658</v>
      </c>
      <c r="B2503" s="2">
        <v>39346</v>
      </c>
      <c r="C2503" s="3">
        <v>449</v>
      </c>
      <c r="D2503" s="1">
        <v>40236</v>
      </c>
      <c r="E2503" s="1">
        <v>2</v>
      </c>
      <c r="F2503" s="1">
        <v>1000</v>
      </c>
      <c r="G2503" s="2"/>
    </row>
    <row r="2504" spans="1:7">
      <c r="A2504" s="1">
        <v>67658</v>
      </c>
      <c r="B2504" s="2">
        <v>39346</v>
      </c>
      <c r="C2504" s="3">
        <v>449</v>
      </c>
      <c r="D2504" s="1">
        <v>75187</v>
      </c>
      <c r="E2504" s="1">
        <v>1</v>
      </c>
      <c r="F2504" s="1">
        <v>799</v>
      </c>
      <c r="G2504" s="2"/>
    </row>
    <row r="2505" spans="1:7">
      <c r="A2505" s="1">
        <v>67700</v>
      </c>
      <c r="B2505" s="2">
        <v>39347</v>
      </c>
      <c r="C2505" s="3">
        <v>1121</v>
      </c>
      <c r="D2505" s="1">
        <v>71312</v>
      </c>
      <c r="E2505" s="1">
        <v>1</v>
      </c>
      <c r="F2505" s="1">
        <v>59</v>
      </c>
      <c r="G2505" s="2"/>
    </row>
    <row r="2506" spans="1:7">
      <c r="A2506" s="1">
        <v>67741</v>
      </c>
      <c r="B2506" s="2">
        <v>39347</v>
      </c>
      <c r="C2506" s="3">
        <v>284</v>
      </c>
      <c r="D2506" s="1">
        <v>2781</v>
      </c>
      <c r="E2506" s="1">
        <v>1</v>
      </c>
      <c r="F2506" s="1">
        <v>58</v>
      </c>
      <c r="G2506" s="2"/>
    </row>
    <row r="2507" spans="1:7">
      <c r="A2507" s="1">
        <v>67788</v>
      </c>
      <c r="B2507" s="2">
        <v>39347</v>
      </c>
      <c r="C2507" s="3">
        <v>539</v>
      </c>
      <c r="D2507" s="1">
        <v>64918</v>
      </c>
      <c r="E2507" s="1">
        <v>1</v>
      </c>
      <c r="F2507" s="1">
        <v>3591</v>
      </c>
      <c r="G2507" s="2"/>
    </row>
    <row r="2508" spans="1:7">
      <c r="A2508" s="1">
        <v>67796</v>
      </c>
      <c r="B2508" s="2">
        <v>39347</v>
      </c>
      <c r="C2508" s="3">
        <v>5918</v>
      </c>
      <c r="D2508" s="1">
        <v>75188</v>
      </c>
      <c r="E2508" s="1">
        <v>1</v>
      </c>
      <c r="F2508" s="1">
        <v>450</v>
      </c>
      <c r="G2508" s="2"/>
    </row>
    <row r="2509" spans="1:7">
      <c r="A2509" s="1">
        <v>67827</v>
      </c>
      <c r="B2509" s="2">
        <v>39347</v>
      </c>
      <c r="C2509" s="3">
        <v>7735</v>
      </c>
      <c r="D2509" s="1">
        <v>26466</v>
      </c>
      <c r="E2509" s="1">
        <v>1</v>
      </c>
      <c r="F2509" s="1">
        <v>800</v>
      </c>
      <c r="G2509" s="2"/>
    </row>
    <row r="2510" spans="1:7">
      <c r="A2510" s="1">
        <v>67844</v>
      </c>
      <c r="B2510" s="2">
        <v>39348</v>
      </c>
      <c r="C2510" s="3">
        <v>1246</v>
      </c>
      <c r="D2510" s="1">
        <v>74907</v>
      </c>
      <c r="E2510" s="1">
        <v>1</v>
      </c>
      <c r="F2510" s="1">
        <v>1499</v>
      </c>
      <c r="G2510" s="2"/>
    </row>
    <row r="2511" spans="1:7">
      <c r="A2511" s="1">
        <v>68001</v>
      </c>
      <c r="B2511" s="2">
        <v>39349</v>
      </c>
      <c r="C2511" s="3">
        <v>2393</v>
      </c>
      <c r="D2511" s="1">
        <v>70709</v>
      </c>
      <c r="E2511" s="1">
        <v>1</v>
      </c>
      <c r="F2511" s="1">
        <v>999</v>
      </c>
      <c r="G2511" s="2"/>
    </row>
    <row r="2512" spans="1:7">
      <c r="A2512" s="1">
        <v>68032</v>
      </c>
      <c r="B2512" s="2">
        <v>39349</v>
      </c>
      <c r="C2512" s="3">
        <v>3596</v>
      </c>
      <c r="D2512" s="1">
        <v>78777</v>
      </c>
      <c r="E2512" s="1">
        <v>1</v>
      </c>
      <c r="F2512" s="1">
        <v>69</v>
      </c>
      <c r="G2512" s="2"/>
    </row>
    <row r="2513" spans="1:7">
      <c r="A2513" s="1">
        <v>68082</v>
      </c>
      <c r="B2513" s="2">
        <v>39349</v>
      </c>
      <c r="C2513" s="3">
        <v>7778</v>
      </c>
      <c r="D2513" s="1">
        <v>82403</v>
      </c>
      <c r="E2513" s="1">
        <v>1</v>
      </c>
      <c r="F2513" s="1">
        <v>320</v>
      </c>
      <c r="G2513" s="2"/>
    </row>
    <row r="2514" spans="1:7">
      <c r="A2514" s="1">
        <v>68082</v>
      </c>
      <c r="B2514" s="2">
        <v>39349</v>
      </c>
      <c r="C2514" s="3">
        <v>7778</v>
      </c>
      <c r="D2514" s="1">
        <v>63042</v>
      </c>
      <c r="E2514" s="1">
        <v>1</v>
      </c>
      <c r="F2514" s="1">
        <v>80</v>
      </c>
      <c r="G2514" s="2"/>
    </row>
    <row r="2515" spans="1:7">
      <c r="A2515" s="1">
        <v>68155</v>
      </c>
      <c r="B2515" s="2">
        <v>39350</v>
      </c>
      <c r="C2515" s="3">
        <v>3868</v>
      </c>
      <c r="D2515" s="1">
        <v>40233</v>
      </c>
      <c r="E2515" s="1">
        <v>2</v>
      </c>
      <c r="F2515" s="1">
        <v>1110</v>
      </c>
      <c r="G2515" s="2"/>
    </row>
    <row r="2516" spans="1:7">
      <c r="A2516" s="1">
        <v>68199</v>
      </c>
      <c r="B2516" s="2">
        <v>39350</v>
      </c>
      <c r="C2516" s="3">
        <v>5959</v>
      </c>
      <c r="D2516" s="1">
        <v>75350</v>
      </c>
      <c r="E2516" s="1">
        <v>1</v>
      </c>
      <c r="F2516" s="1">
        <v>299</v>
      </c>
      <c r="G2516" s="2"/>
    </row>
    <row r="2517" spans="1:7">
      <c r="A2517" s="1">
        <v>68266</v>
      </c>
      <c r="B2517" s="2">
        <v>39351</v>
      </c>
      <c r="C2517" s="3">
        <v>1672</v>
      </c>
      <c r="D2517" s="1">
        <v>67365</v>
      </c>
      <c r="E2517" s="1">
        <v>1</v>
      </c>
      <c r="F2517" s="1">
        <v>343</v>
      </c>
      <c r="G2517" s="2"/>
    </row>
    <row r="2518" spans="1:7">
      <c r="A2518" s="1">
        <v>68266</v>
      </c>
      <c r="B2518" s="2">
        <v>39351</v>
      </c>
      <c r="C2518" s="3">
        <v>1672</v>
      </c>
      <c r="D2518" s="1">
        <v>67364</v>
      </c>
      <c r="E2518" s="1">
        <v>1</v>
      </c>
      <c r="F2518" s="1">
        <v>343</v>
      </c>
      <c r="G2518" s="2"/>
    </row>
    <row r="2519" spans="1:7">
      <c r="A2519" s="1">
        <v>68266</v>
      </c>
      <c r="B2519" s="2">
        <v>39351</v>
      </c>
      <c r="C2519" s="3">
        <v>1672</v>
      </c>
      <c r="D2519" s="1">
        <v>67367</v>
      </c>
      <c r="E2519" s="1">
        <v>2</v>
      </c>
      <c r="F2519" s="1">
        <v>1060</v>
      </c>
      <c r="G2519" s="2"/>
    </row>
    <row r="2520" spans="1:7">
      <c r="A2520" s="1">
        <v>68266</v>
      </c>
      <c r="B2520" s="2">
        <v>39351</v>
      </c>
      <c r="C2520" s="3">
        <v>1672</v>
      </c>
      <c r="D2520" s="1">
        <v>67366</v>
      </c>
      <c r="E2520" s="1">
        <v>1</v>
      </c>
      <c r="F2520" s="1">
        <v>343</v>
      </c>
      <c r="G2520" s="2"/>
    </row>
    <row r="2521" spans="1:7">
      <c r="A2521" s="1">
        <v>68324</v>
      </c>
      <c r="B2521" s="2">
        <v>39351</v>
      </c>
      <c r="C2521" s="3">
        <v>4981</v>
      </c>
      <c r="D2521" s="1">
        <v>82829</v>
      </c>
      <c r="E2521" s="1">
        <v>1</v>
      </c>
      <c r="F2521" s="1">
        <v>6999</v>
      </c>
      <c r="G2521" s="2"/>
    </row>
    <row r="2522" spans="1:7">
      <c r="A2522" s="1">
        <v>68344</v>
      </c>
      <c r="B2522" s="2">
        <v>39351</v>
      </c>
      <c r="C2522" s="3">
        <v>6561</v>
      </c>
      <c r="D2522" s="1">
        <v>2760</v>
      </c>
      <c r="E2522" s="1">
        <v>1</v>
      </c>
      <c r="F2522" s="1">
        <v>60</v>
      </c>
      <c r="G2522" s="2"/>
    </row>
    <row r="2523" spans="1:7">
      <c r="A2523" s="1">
        <v>68344</v>
      </c>
      <c r="B2523" s="2">
        <v>39351</v>
      </c>
      <c r="C2523" s="3">
        <v>6561</v>
      </c>
      <c r="D2523" s="1">
        <v>2760</v>
      </c>
      <c r="E2523" s="1">
        <v>1</v>
      </c>
      <c r="F2523" s="1">
        <v>60</v>
      </c>
      <c r="G2523" s="2"/>
    </row>
    <row r="2524" spans="1:7">
      <c r="A2524" s="1">
        <v>68371</v>
      </c>
      <c r="B2524" s="2">
        <v>39352</v>
      </c>
      <c r="C2524" s="3">
        <v>1335</v>
      </c>
      <c r="D2524" s="1">
        <v>76147</v>
      </c>
      <c r="E2524" s="1">
        <v>1</v>
      </c>
      <c r="F2524" s="1">
        <v>259</v>
      </c>
      <c r="G2524" s="2"/>
    </row>
    <row r="2525" spans="1:7">
      <c r="A2525" s="1">
        <v>68431</v>
      </c>
      <c r="B2525" s="2">
        <v>39352</v>
      </c>
      <c r="C2525" s="3">
        <v>5096</v>
      </c>
      <c r="D2525" s="1">
        <v>2802</v>
      </c>
      <c r="E2525" s="1">
        <v>1</v>
      </c>
      <c r="F2525" s="1">
        <v>129</v>
      </c>
      <c r="G2525" s="2"/>
    </row>
    <row r="2526" spans="1:7">
      <c r="A2526" s="1">
        <v>68575</v>
      </c>
      <c r="B2526" s="2">
        <v>39353</v>
      </c>
      <c r="C2526" s="3">
        <v>7794</v>
      </c>
      <c r="D2526" s="1">
        <v>63992</v>
      </c>
      <c r="E2526" s="1">
        <v>1</v>
      </c>
      <c r="F2526" s="1">
        <v>400</v>
      </c>
      <c r="G2526" s="2"/>
    </row>
    <row r="2527" spans="1:7">
      <c r="A2527" s="1">
        <v>68575</v>
      </c>
      <c r="B2527" s="2">
        <v>39353</v>
      </c>
      <c r="C2527" s="3">
        <v>7794</v>
      </c>
      <c r="D2527" s="1">
        <v>63042</v>
      </c>
      <c r="E2527" s="1">
        <v>1</v>
      </c>
      <c r="F2527" s="1">
        <v>0</v>
      </c>
      <c r="G2527" s="2"/>
    </row>
    <row r="2528" spans="1:7">
      <c r="A2528" s="1">
        <v>68588</v>
      </c>
      <c r="B2528" s="2">
        <v>39354</v>
      </c>
      <c r="C2528" s="3">
        <v>1500</v>
      </c>
      <c r="D2528" s="1">
        <v>80356</v>
      </c>
      <c r="E2528" s="1">
        <v>1</v>
      </c>
      <c r="F2528" s="1">
        <v>382</v>
      </c>
      <c r="G2528" s="2"/>
    </row>
    <row r="2529" spans="1:7">
      <c r="A2529" s="1">
        <v>68620</v>
      </c>
      <c r="B2529" s="2">
        <v>39354</v>
      </c>
      <c r="C2529" s="3">
        <v>2956</v>
      </c>
      <c r="D2529" s="1">
        <v>82295</v>
      </c>
      <c r="E2529" s="1">
        <v>1</v>
      </c>
      <c r="F2529" s="1">
        <v>1399</v>
      </c>
      <c r="G2529" s="2"/>
    </row>
    <row r="2530" spans="1:7">
      <c r="A2530" s="1">
        <v>68620</v>
      </c>
      <c r="B2530" s="2">
        <v>39354</v>
      </c>
      <c r="C2530" s="3">
        <v>2956</v>
      </c>
      <c r="D2530" s="1">
        <v>61484</v>
      </c>
      <c r="E2530" s="1">
        <v>1</v>
      </c>
      <c r="F2530" s="1">
        <v>179</v>
      </c>
      <c r="G2530" s="2"/>
    </row>
    <row r="2531" spans="1:7">
      <c r="A2531" s="1">
        <v>68641</v>
      </c>
      <c r="B2531" s="2">
        <v>39354</v>
      </c>
      <c r="C2531" s="3">
        <v>449</v>
      </c>
      <c r="D2531" s="1">
        <v>81026</v>
      </c>
      <c r="E2531" s="1">
        <v>1</v>
      </c>
      <c r="F2531" s="1">
        <v>899</v>
      </c>
      <c r="G2531" s="2"/>
    </row>
    <row r="2532" spans="1:7">
      <c r="A2532" s="1">
        <v>68902</v>
      </c>
      <c r="B2532" s="2">
        <v>39356</v>
      </c>
      <c r="C2532" s="3">
        <v>332</v>
      </c>
      <c r="D2532" s="1">
        <v>58858</v>
      </c>
      <c r="E2532" s="1">
        <v>1</v>
      </c>
      <c r="F2532" s="1">
        <v>369</v>
      </c>
      <c r="G2532" s="2"/>
    </row>
    <row r="2533" spans="1:7">
      <c r="A2533" s="1">
        <v>69112</v>
      </c>
      <c r="B2533" s="2">
        <v>39358</v>
      </c>
      <c r="C2533" s="3">
        <v>1672</v>
      </c>
      <c r="D2533" s="1">
        <v>79461</v>
      </c>
      <c r="E2533" s="1">
        <v>1</v>
      </c>
      <c r="F2533" s="1">
        <v>6498</v>
      </c>
      <c r="G2533" s="2"/>
    </row>
    <row r="2534" spans="1:7">
      <c r="A2534" s="1">
        <v>69114</v>
      </c>
      <c r="B2534" s="2">
        <v>39358</v>
      </c>
      <c r="C2534" s="3">
        <v>1686</v>
      </c>
      <c r="D2534" s="1">
        <v>75096</v>
      </c>
      <c r="E2534" s="1">
        <v>1</v>
      </c>
      <c r="F2534" s="1">
        <v>999</v>
      </c>
      <c r="G2534" s="2"/>
    </row>
    <row r="2535" spans="1:7">
      <c r="A2535" s="1">
        <v>69141</v>
      </c>
      <c r="B2535" s="2">
        <v>39358</v>
      </c>
      <c r="C2535" s="3">
        <v>3059</v>
      </c>
      <c r="D2535" s="1">
        <v>76138</v>
      </c>
      <c r="E2535" s="1">
        <v>1</v>
      </c>
      <c r="F2535" s="1">
        <v>299</v>
      </c>
      <c r="G2535" s="2"/>
    </row>
    <row r="2536" spans="1:7">
      <c r="A2536" s="1">
        <v>69145</v>
      </c>
      <c r="B2536" s="2">
        <v>39358</v>
      </c>
      <c r="C2536" s="3">
        <v>332</v>
      </c>
      <c r="D2536" s="1">
        <v>72291</v>
      </c>
      <c r="E2536" s="1">
        <v>1</v>
      </c>
      <c r="F2536" s="1">
        <v>159</v>
      </c>
      <c r="G2536" s="2"/>
    </row>
    <row r="2537" spans="1:7">
      <c r="A2537" s="1">
        <v>69242</v>
      </c>
      <c r="B2537" s="2">
        <v>39359</v>
      </c>
      <c r="C2537" s="3">
        <v>3596</v>
      </c>
      <c r="D2537" s="1">
        <v>81972</v>
      </c>
      <c r="E2537" s="1">
        <v>1</v>
      </c>
      <c r="F2537" s="1">
        <v>38200</v>
      </c>
      <c r="G2537" s="2"/>
    </row>
    <row r="2538" spans="1:7">
      <c r="A2538" s="1">
        <v>69242</v>
      </c>
      <c r="B2538" s="2">
        <v>39359</v>
      </c>
      <c r="C2538" s="3">
        <v>3596</v>
      </c>
      <c r="D2538" s="1">
        <v>81972</v>
      </c>
      <c r="E2538" s="1">
        <v>1</v>
      </c>
      <c r="F2538" s="1">
        <v>38200</v>
      </c>
      <c r="G2538" s="2"/>
    </row>
    <row r="2539" spans="1:7">
      <c r="A2539" s="1">
        <v>69242</v>
      </c>
      <c r="B2539" s="2">
        <v>39359</v>
      </c>
      <c r="C2539" s="3">
        <v>3596</v>
      </c>
      <c r="D2539" s="1">
        <v>73045</v>
      </c>
      <c r="E2539" s="1">
        <v>1</v>
      </c>
      <c r="F2539" s="1">
        <v>6498</v>
      </c>
      <c r="G2539" s="2"/>
    </row>
    <row r="2540" spans="1:7">
      <c r="A2540" s="1">
        <v>69242</v>
      </c>
      <c r="B2540" s="2">
        <v>39359</v>
      </c>
      <c r="C2540" s="3">
        <v>3596</v>
      </c>
      <c r="D2540" s="1">
        <v>79383</v>
      </c>
      <c r="E2540" s="1">
        <v>1</v>
      </c>
      <c r="F2540" s="1">
        <v>469</v>
      </c>
      <c r="G2540" s="2"/>
    </row>
    <row r="2541" spans="1:7">
      <c r="A2541" s="1">
        <v>69242</v>
      </c>
      <c r="B2541" s="2">
        <v>39359</v>
      </c>
      <c r="C2541" s="3">
        <v>3596</v>
      </c>
      <c r="D2541" s="1">
        <v>72466</v>
      </c>
      <c r="E2541" s="1">
        <v>1</v>
      </c>
      <c r="F2541" s="1">
        <v>200</v>
      </c>
      <c r="G2541" s="2"/>
    </row>
    <row r="2542" spans="1:7">
      <c r="A2542" s="1">
        <v>69242</v>
      </c>
      <c r="B2542" s="2">
        <v>39359</v>
      </c>
      <c r="C2542" s="3">
        <v>3596</v>
      </c>
      <c r="D2542" s="1">
        <v>72466</v>
      </c>
      <c r="E2542" s="1">
        <v>1</v>
      </c>
      <c r="F2542" s="1">
        <v>200</v>
      </c>
      <c r="G2542" s="2"/>
    </row>
    <row r="2543" spans="1:7">
      <c r="A2543" s="1">
        <v>69264</v>
      </c>
      <c r="B2543" s="2">
        <v>39359</v>
      </c>
      <c r="C2543" s="3">
        <v>5959</v>
      </c>
      <c r="D2543" s="1">
        <v>72466</v>
      </c>
      <c r="E2543" s="1">
        <v>1</v>
      </c>
      <c r="F2543" s="1">
        <v>599</v>
      </c>
      <c r="G2543" s="2"/>
    </row>
    <row r="2544" spans="1:7">
      <c r="A2544" s="1">
        <v>69288</v>
      </c>
      <c r="B2544" s="2">
        <v>39359</v>
      </c>
      <c r="C2544" s="3">
        <v>923</v>
      </c>
      <c r="D2544" s="1">
        <v>75188</v>
      </c>
      <c r="E2544" s="1">
        <v>1</v>
      </c>
      <c r="F2544" s="1">
        <v>450</v>
      </c>
      <c r="G2544" s="2"/>
    </row>
    <row r="2545" spans="1:7">
      <c r="A2545" s="1">
        <v>69325</v>
      </c>
      <c r="B2545" s="2">
        <v>39360</v>
      </c>
      <c r="C2545" s="3">
        <v>2778</v>
      </c>
      <c r="D2545" s="1">
        <v>83616</v>
      </c>
      <c r="E2545" s="1">
        <v>1</v>
      </c>
      <c r="F2545" s="1">
        <v>259</v>
      </c>
      <c r="G2545" s="2"/>
    </row>
    <row r="2546" spans="1:7">
      <c r="A2546" s="1">
        <v>69464</v>
      </c>
      <c r="B2546" s="2">
        <v>39362</v>
      </c>
      <c r="C2546" s="3">
        <v>1726</v>
      </c>
      <c r="D2546" s="1">
        <v>83506</v>
      </c>
      <c r="E2546" s="1">
        <v>1</v>
      </c>
      <c r="F2546" s="1">
        <v>11490</v>
      </c>
      <c r="G2546" s="2"/>
    </row>
    <row r="2547" spans="1:7">
      <c r="A2547" s="1">
        <v>69464</v>
      </c>
      <c r="B2547" s="2">
        <v>39362</v>
      </c>
      <c r="C2547" s="3">
        <v>1726</v>
      </c>
      <c r="D2547" s="1">
        <v>71785</v>
      </c>
      <c r="E2547" s="1">
        <v>1</v>
      </c>
      <c r="F2547" s="1">
        <v>699</v>
      </c>
      <c r="G2547" s="2"/>
    </row>
    <row r="2548" spans="1:7">
      <c r="A2548" s="1">
        <v>69511</v>
      </c>
      <c r="B2548" s="2">
        <v>39362</v>
      </c>
      <c r="C2548" s="3">
        <v>3596</v>
      </c>
      <c r="D2548" s="1">
        <v>71631</v>
      </c>
      <c r="E2548" s="1">
        <v>1</v>
      </c>
      <c r="F2548" s="1">
        <v>269</v>
      </c>
      <c r="G2548" s="2"/>
    </row>
    <row r="2549" spans="1:7">
      <c r="A2549" s="1">
        <v>69585</v>
      </c>
      <c r="B2549" s="2">
        <v>39362</v>
      </c>
      <c r="C2549" s="3">
        <v>805</v>
      </c>
      <c r="D2549" s="1">
        <v>78346</v>
      </c>
      <c r="E2549" s="1">
        <v>1</v>
      </c>
      <c r="F2549" s="1">
        <v>199</v>
      </c>
      <c r="G2549" s="2"/>
    </row>
    <row r="2550" spans="1:7">
      <c r="A2550" s="1">
        <v>69635</v>
      </c>
      <c r="B2550" s="2">
        <v>39363</v>
      </c>
      <c r="C2550" s="3">
        <v>3059</v>
      </c>
      <c r="D2550" s="1">
        <v>78481</v>
      </c>
      <c r="E2550" s="1">
        <v>1</v>
      </c>
      <c r="F2550" s="1">
        <v>349</v>
      </c>
      <c r="G2550" s="2"/>
    </row>
    <row r="2551" spans="1:7">
      <c r="A2551" s="1">
        <v>69739</v>
      </c>
      <c r="B2551" s="2">
        <v>39364</v>
      </c>
      <c r="C2551" s="3">
        <v>1686</v>
      </c>
      <c r="D2551" s="1">
        <v>79673</v>
      </c>
      <c r="E2551" s="1">
        <v>1</v>
      </c>
      <c r="F2551" s="1">
        <v>70</v>
      </c>
      <c r="G2551" s="2"/>
    </row>
    <row r="2552" spans="1:7">
      <c r="A2552" s="1">
        <v>69788</v>
      </c>
      <c r="B2552" s="2">
        <v>39364</v>
      </c>
      <c r="C2552" s="3">
        <v>4163</v>
      </c>
      <c r="D2552" s="1">
        <v>80364</v>
      </c>
      <c r="E2552" s="1">
        <v>1</v>
      </c>
      <c r="F2552" s="1">
        <v>179</v>
      </c>
      <c r="G2552" s="2"/>
    </row>
    <row r="2553" spans="1:7">
      <c r="A2553" s="1">
        <v>69788</v>
      </c>
      <c r="B2553" s="2">
        <v>39364</v>
      </c>
      <c r="C2553" s="3">
        <v>4163</v>
      </c>
      <c r="D2553" s="1">
        <v>63711</v>
      </c>
      <c r="E2553" s="1">
        <v>1</v>
      </c>
      <c r="F2553" s="1">
        <v>379</v>
      </c>
      <c r="G2553" s="2"/>
    </row>
    <row r="2554" spans="1:7">
      <c r="A2554" s="1">
        <v>69796</v>
      </c>
      <c r="B2554" s="2">
        <v>39364</v>
      </c>
      <c r="C2554" s="3">
        <v>4842</v>
      </c>
      <c r="D2554" s="1">
        <v>71626</v>
      </c>
      <c r="E2554" s="1">
        <v>1</v>
      </c>
      <c r="F2554" s="1">
        <v>449</v>
      </c>
      <c r="G2554" s="2"/>
    </row>
    <row r="2555" spans="1:7">
      <c r="A2555" s="1">
        <v>69811</v>
      </c>
      <c r="B2555" s="2">
        <v>39364</v>
      </c>
      <c r="C2555" s="3">
        <v>6014</v>
      </c>
      <c r="D2555" s="1">
        <v>80683</v>
      </c>
      <c r="E2555" s="1">
        <v>1</v>
      </c>
      <c r="F2555" s="1">
        <v>189</v>
      </c>
      <c r="G2555" s="2"/>
    </row>
    <row r="2556" spans="1:7">
      <c r="A2556" s="1">
        <v>69917</v>
      </c>
      <c r="B2556" s="2">
        <v>39365</v>
      </c>
      <c r="C2556" s="3">
        <v>4749</v>
      </c>
      <c r="D2556" s="1">
        <v>83170</v>
      </c>
      <c r="E2556" s="1">
        <v>1</v>
      </c>
      <c r="F2556" s="1">
        <v>27500</v>
      </c>
      <c r="G2556" s="2"/>
    </row>
    <row r="2557" spans="1:7">
      <c r="A2557" s="1">
        <v>69917</v>
      </c>
      <c r="B2557" s="2">
        <v>39365</v>
      </c>
      <c r="C2557" s="3">
        <v>4749</v>
      </c>
      <c r="D2557" s="1">
        <v>57550</v>
      </c>
      <c r="E2557" s="1">
        <v>1</v>
      </c>
      <c r="F2557" s="1">
        <v>49</v>
      </c>
      <c r="G2557" s="2"/>
    </row>
    <row r="2558" spans="1:7">
      <c r="A2558" s="1">
        <v>69988</v>
      </c>
      <c r="B2558" s="2">
        <v>39366</v>
      </c>
      <c r="C2558" s="3">
        <v>1672</v>
      </c>
      <c r="D2558" s="1">
        <v>80498</v>
      </c>
      <c r="E2558" s="1">
        <v>1</v>
      </c>
      <c r="F2558" s="1">
        <v>7900</v>
      </c>
      <c r="G2558" s="2"/>
    </row>
    <row r="2559" spans="1:7">
      <c r="A2559" s="1">
        <v>69990</v>
      </c>
      <c r="B2559" s="2">
        <v>39366</v>
      </c>
      <c r="C2559" s="3">
        <v>1677</v>
      </c>
      <c r="D2559" s="1">
        <v>75207</v>
      </c>
      <c r="E2559" s="1">
        <v>1</v>
      </c>
      <c r="F2559" s="1">
        <v>343</v>
      </c>
      <c r="G2559" s="2"/>
    </row>
    <row r="2560" spans="1:7">
      <c r="A2560" s="1">
        <v>69990</v>
      </c>
      <c r="B2560" s="2">
        <v>39366</v>
      </c>
      <c r="C2560" s="3">
        <v>1677</v>
      </c>
      <c r="D2560" s="1">
        <v>75208</v>
      </c>
      <c r="E2560" s="1">
        <v>1</v>
      </c>
      <c r="F2560" s="1">
        <v>343</v>
      </c>
      <c r="G2560" s="2"/>
    </row>
    <row r="2561" spans="1:7">
      <c r="A2561" s="1">
        <v>69990</v>
      </c>
      <c r="B2561" s="2">
        <v>39366</v>
      </c>
      <c r="C2561" s="3">
        <v>1677</v>
      </c>
      <c r="D2561" s="1">
        <v>75209</v>
      </c>
      <c r="E2561" s="1">
        <v>1</v>
      </c>
      <c r="F2561" s="1">
        <v>343</v>
      </c>
      <c r="G2561" s="2"/>
    </row>
    <row r="2562" spans="1:7">
      <c r="A2562" s="1">
        <v>69990</v>
      </c>
      <c r="B2562" s="2">
        <v>39366</v>
      </c>
      <c r="C2562" s="3">
        <v>1677</v>
      </c>
      <c r="D2562" s="1">
        <v>75210</v>
      </c>
      <c r="E2562" s="1">
        <v>1</v>
      </c>
      <c r="F2562" s="1">
        <v>343</v>
      </c>
      <c r="G2562" s="2"/>
    </row>
    <row r="2563" spans="1:7">
      <c r="A2563" s="1">
        <v>70033</v>
      </c>
      <c r="B2563" s="2">
        <v>39366</v>
      </c>
      <c r="C2563" s="3">
        <v>3855</v>
      </c>
      <c r="D2563" s="1">
        <v>79860</v>
      </c>
      <c r="E2563" s="1">
        <v>1</v>
      </c>
      <c r="F2563" s="1">
        <v>5980</v>
      </c>
      <c r="G2563" s="2"/>
    </row>
    <row r="2564" spans="1:7">
      <c r="A2564" s="1">
        <v>70033</v>
      </c>
      <c r="B2564" s="2">
        <v>39366</v>
      </c>
      <c r="C2564" s="3">
        <v>3855</v>
      </c>
      <c r="D2564" s="1">
        <v>75070</v>
      </c>
      <c r="E2564" s="1">
        <v>1</v>
      </c>
      <c r="F2564" s="1">
        <v>1380</v>
      </c>
      <c r="G2564" s="2"/>
    </row>
    <row r="2565" spans="1:7">
      <c r="A2565" s="1">
        <v>70039</v>
      </c>
      <c r="B2565" s="2">
        <v>39366</v>
      </c>
      <c r="C2565" s="3">
        <v>4687</v>
      </c>
      <c r="D2565" s="1">
        <v>67868</v>
      </c>
      <c r="E2565" s="1">
        <v>1</v>
      </c>
      <c r="F2565" s="1">
        <v>4890</v>
      </c>
      <c r="G2565" s="2"/>
    </row>
    <row r="2566" spans="1:7">
      <c r="A2566" s="1">
        <v>70039</v>
      </c>
      <c r="B2566" s="2">
        <v>39366</v>
      </c>
      <c r="C2566" s="3">
        <v>4687</v>
      </c>
      <c r="D2566" s="1">
        <v>64918</v>
      </c>
      <c r="E2566" s="1">
        <v>1</v>
      </c>
      <c r="F2566" s="1">
        <v>3990</v>
      </c>
      <c r="G2566" s="2"/>
    </row>
    <row r="2567" spans="1:7">
      <c r="A2567" s="1">
        <v>70041</v>
      </c>
      <c r="B2567" s="2">
        <v>39366</v>
      </c>
      <c r="C2567" s="3">
        <v>4842</v>
      </c>
      <c r="D2567" s="1">
        <v>71626</v>
      </c>
      <c r="E2567" s="1">
        <v>1</v>
      </c>
      <c r="F2567" s="1">
        <v>449</v>
      </c>
      <c r="G2567" s="2"/>
    </row>
    <row r="2568" spans="1:7">
      <c r="A2568" s="1">
        <v>70048</v>
      </c>
      <c r="B2568" s="2">
        <v>39366</v>
      </c>
      <c r="C2568" s="3">
        <v>542</v>
      </c>
      <c r="D2568" s="1">
        <v>81607</v>
      </c>
      <c r="E2568" s="1">
        <v>1</v>
      </c>
      <c r="F2568" s="1">
        <v>10990</v>
      </c>
      <c r="G2568" s="2"/>
    </row>
    <row r="2569" spans="1:7">
      <c r="A2569" s="1">
        <v>70086</v>
      </c>
      <c r="B2569" s="2">
        <v>39367</v>
      </c>
      <c r="C2569" s="3">
        <v>1335</v>
      </c>
      <c r="D2569" s="1">
        <v>81738</v>
      </c>
      <c r="E2569" s="1">
        <v>1</v>
      </c>
      <c r="F2569" s="1">
        <v>21510</v>
      </c>
      <c r="G2569" s="2"/>
    </row>
    <row r="2570" spans="1:7">
      <c r="A2570" s="1">
        <v>70125</v>
      </c>
      <c r="B2570" s="2">
        <v>39367</v>
      </c>
      <c r="C2570" s="3">
        <v>3610</v>
      </c>
      <c r="D2570" s="1">
        <v>65675</v>
      </c>
      <c r="E2570" s="1">
        <v>1</v>
      </c>
      <c r="F2570" s="1">
        <v>573</v>
      </c>
      <c r="G2570" s="2"/>
    </row>
    <row r="2571" spans="1:7">
      <c r="A2571" s="1">
        <v>70185</v>
      </c>
      <c r="B2571" s="2">
        <v>39367</v>
      </c>
      <c r="C2571" s="3">
        <v>915</v>
      </c>
      <c r="D2571" s="1">
        <v>66570</v>
      </c>
      <c r="E2571" s="1">
        <v>1</v>
      </c>
      <c r="F2571" s="1">
        <v>400</v>
      </c>
      <c r="G2571" s="2"/>
    </row>
    <row r="2572" spans="1:7">
      <c r="A2572" s="1">
        <v>70185</v>
      </c>
      <c r="B2572" s="2">
        <v>39367</v>
      </c>
      <c r="C2572" s="3">
        <v>915</v>
      </c>
      <c r="D2572" s="1">
        <v>63042</v>
      </c>
      <c r="E2572" s="1">
        <v>1</v>
      </c>
      <c r="F2572" s="1">
        <v>0</v>
      </c>
      <c r="G2572" s="2"/>
    </row>
    <row r="2573" spans="1:7">
      <c r="A2573" s="1">
        <v>70185</v>
      </c>
      <c r="B2573" s="2">
        <v>39367</v>
      </c>
      <c r="C2573" s="3">
        <v>915</v>
      </c>
      <c r="D2573" s="1">
        <v>83915</v>
      </c>
      <c r="E2573" s="1">
        <v>1</v>
      </c>
      <c r="F2573" s="1">
        <v>10900</v>
      </c>
      <c r="G2573" s="2"/>
    </row>
    <row r="2574" spans="1:7">
      <c r="A2574" s="1">
        <v>70216</v>
      </c>
      <c r="B2574" s="2">
        <v>39368</v>
      </c>
      <c r="C2574" s="3">
        <v>1726</v>
      </c>
      <c r="D2574" s="1">
        <v>71623</v>
      </c>
      <c r="E2574" s="1">
        <v>1</v>
      </c>
      <c r="F2574" s="1">
        <v>341</v>
      </c>
      <c r="G2574" s="2"/>
    </row>
    <row r="2575" spans="1:7">
      <c r="A2575" s="1">
        <v>70216</v>
      </c>
      <c r="B2575" s="2">
        <v>39368</v>
      </c>
      <c r="C2575" s="3">
        <v>1726</v>
      </c>
      <c r="D2575" s="1">
        <v>49749</v>
      </c>
      <c r="E2575" s="1">
        <v>1</v>
      </c>
      <c r="F2575" s="1">
        <v>2</v>
      </c>
      <c r="G2575" s="2"/>
    </row>
    <row r="2576" spans="1:7">
      <c r="A2576" s="1">
        <v>70216</v>
      </c>
      <c r="B2576" s="2">
        <v>39368</v>
      </c>
      <c r="C2576" s="3">
        <v>1726</v>
      </c>
      <c r="D2576" s="1">
        <v>78775</v>
      </c>
      <c r="E2576" s="1">
        <v>1</v>
      </c>
      <c r="F2576" s="1">
        <v>89</v>
      </c>
      <c r="G2576" s="2"/>
    </row>
    <row r="2577" spans="1:7">
      <c r="A2577" s="1">
        <v>70234</v>
      </c>
      <c r="B2577" s="2">
        <v>39368</v>
      </c>
      <c r="C2577" s="3">
        <v>2220</v>
      </c>
      <c r="D2577" s="1">
        <v>79900</v>
      </c>
      <c r="E2577" s="1">
        <v>1</v>
      </c>
      <c r="F2577" s="1">
        <v>6790</v>
      </c>
      <c r="G2577" s="2"/>
    </row>
    <row r="2578" spans="1:7">
      <c r="A2578" s="1">
        <v>70262</v>
      </c>
      <c r="B2578" s="2">
        <v>39368</v>
      </c>
      <c r="C2578" s="3">
        <v>3330</v>
      </c>
      <c r="D2578" s="1">
        <v>2810</v>
      </c>
      <c r="E2578" s="1">
        <v>1</v>
      </c>
      <c r="F2578" s="1">
        <v>47</v>
      </c>
      <c r="G2578" s="2"/>
    </row>
    <row r="2579" spans="1:7">
      <c r="A2579" s="1">
        <v>70271</v>
      </c>
      <c r="B2579" s="2">
        <v>39368</v>
      </c>
      <c r="C2579" s="3">
        <v>3596</v>
      </c>
      <c r="D2579" s="1">
        <v>26466</v>
      </c>
      <c r="E2579" s="1">
        <v>1</v>
      </c>
      <c r="F2579" s="1">
        <v>500</v>
      </c>
      <c r="G2579" s="2"/>
    </row>
    <row r="2580" spans="1:7">
      <c r="A2580" s="1">
        <v>70340</v>
      </c>
      <c r="B2580" s="2">
        <v>39368</v>
      </c>
      <c r="C2580" s="3">
        <v>742</v>
      </c>
      <c r="D2580" s="1">
        <v>73749</v>
      </c>
      <c r="E2580" s="1">
        <v>1</v>
      </c>
      <c r="F2580" s="1">
        <v>2601</v>
      </c>
      <c r="G2580" s="2"/>
    </row>
    <row r="2581" spans="1:7">
      <c r="A2581" s="1">
        <v>70379</v>
      </c>
      <c r="B2581" s="2">
        <v>39369</v>
      </c>
      <c r="C2581" s="3">
        <v>1479</v>
      </c>
      <c r="D2581" s="1">
        <v>73749</v>
      </c>
      <c r="E2581" s="1">
        <v>1</v>
      </c>
      <c r="F2581" s="1">
        <v>1999</v>
      </c>
      <c r="G2581" s="2"/>
    </row>
    <row r="2582" spans="1:7">
      <c r="A2582" s="1">
        <v>70589</v>
      </c>
      <c r="B2582" s="2">
        <v>39370</v>
      </c>
      <c r="C2582" s="3">
        <v>2747</v>
      </c>
      <c r="D2582" s="1">
        <v>80602</v>
      </c>
      <c r="E2582" s="1">
        <v>1</v>
      </c>
      <c r="F2582" s="1">
        <v>1</v>
      </c>
      <c r="G2582" s="2"/>
    </row>
    <row r="2583" spans="1:7">
      <c r="A2583" s="1">
        <v>70589</v>
      </c>
      <c r="B2583" s="2">
        <v>39370</v>
      </c>
      <c r="C2583" s="3">
        <v>2747</v>
      </c>
      <c r="D2583" s="1">
        <v>80602</v>
      </c>
      <c r="E2583" s="1">
        <v>1</v>
      </c>
      <c r="F2583" s="1">
        <v>1</v>
      </c>
      <c r="G2583" s="2"/>
    </row>
    <row r="2584" spans="1:7">
      <c r="A2584" s="1">
        <v>70589</v>
      </c>
      <c r="B2584" s="2">
        <v>39370</v>
      </c>
      <c r="C2584" s="3">
        <v>2747</v>
      </c>
      <c r="D2584" s="1">
        <v>17358</v>
      </c>
      <c r="E2584" s="1">
        <v>1</v>
      </c>
      <c r="F2584" s="1">
        <v>914</v>
      </c>
      <c r="G2584" s="2"/>
    </row>
    <row r="2585" spans="1:7">
      <c r="A2585" s="1">
        <v>70589</v>
      </c>
      <c r="B2585" s="2">
        <v>39370</v>
      </c>
      <c r="C2585" s="3">
        <v>2747</v>
      </c>
      <c r="D2585" s="1">
        <v>17630</v>
      </c>
      <c r="E2585" s="1">
        <v>1</v>
      </c>
      <c r="F2585" s="1">
        <v>1074</v>
      </c>
      <c r="G2585" s="2"/>
    </row>
    <row r="2586" spans="1:7">
      <c r="A2586" s="1">
        <v>70643</v>
      </c>
      <c r="B2586" s="2">
        <v>39370</v>
      </c>
      <c r="C2586" s="3">
        <v>5781</v>
      </c>
      <c r="D2586" s="1">
        <v>26471</v>
      </c>
      <c r="E2586" s="1">
        <v>1</v>
      </c>
      <c r="F2586" s="1">
        <v>300</v>
      </c>
      <c r="G2586" s="2"/>
    </row>
    <row r="2587" spans="1:7">
      <c r="A2587" s="1">
        <v>70643</v>
      </c>
      <c r="B2587" s="2">
        <v>39370</v>
      </c>
      <c r="C2587" s="3">
        <v>5781</v>
      </c>
      <c r="D2587" s="1">
        <v>65630</v>
      </c>
      <c r="E2587" s="1">
        <v>1</v>
      </c>
      <c r="F2587" s="1">
        <v>89</v>
      </c>
      <c r="G2587" s="2"/>
    </row>
    <row r="2588" spans="1:7">
      <c r="A2588" s="1">
        <v>70647</v>
      </c>
      <c r="B2588" s="2">
        <v>39370</v>
      </c>
      <c r="C2588" s="3">
        <v>5959</v>
      </c>
      <c r="D2588" s="1">
        <v>72466</v>
      </c>
      <c r="E2588" s="1">
        <v>1</v>
      </c>
      <c r="F2588" s="1">
        <v>599</v>
      </c>
      <c r="G2588" s="2"/>
    </row>
    <row r="2589" spans="1:7">
      <c r="A2589" s="1">
        <v>70647</v>
      </c>
      <c r="B2589" s="2">
        <v>39370</v>
      </c>
      <c r="C2589" s="3">
        <v>5959</v>
      </c>
      <c r="D2589" s="1">
        <v>72461</v>
      </c>
      <c r="E2589" s="1">
        <v>1</v>
      </c>
      <c r="F2589" s="1">
        <v>699</v>
      </c>
      <c r="G2589" s="2"/>
    </row>
    <row r="2590" spans="1:7">
      <c r="A2590" s="1">
        <v>70668</v>
      </c>
      <c r="B2590" s="2">
        <v>39370</v>
      </c>
      <c r="C2590" s="3">
        <v>7853</v>
      </c>
      <c r="D2590" s="1">
        <v>82408</v>
      </c>
      <c r="E2590" s="1">
        <v>1</v>
      </c>
      <c r="F2590" s="1">
        <v>400</v>
      </c>
      <c r="G2590" s="2"/>
    </row>
    <row r="2591" spans="1:7">
      <c r="A2591" s="1">
        <v>70668</v>
      </c>
      <c r="B2591" s="2">
        <v>39370</v>
      </c>
      <c r="C2591" s="3">
        <v>7853</v>
      </c>
      <c r="D2591" s="1">
        <v>63042</v>
      </c>
      <c r="E2591" s="1">
        <v>1</v>
      </c>
      <c r="F2591" s="1">
        <v>0</v>
      </c>
      <c r="G2591" s="2"/>
    </row>
    <row r="2592" spans="1:7">
      <c r="A2592" s="1">
        <v>70669</v>
      </c>
      <c r="B2592" s="2">
        <v>39370</v>
      </c>
      <c r="C2592" s="3">
        <v>7854</v>
      </c>
      <c r="D2592" s="1">
        <v>60526</v>
      </c>
      <c r="E2592" s="1">
        <v>1</v>
      </c>
      <c r="F2592" s="1">
        <v>400</v>
      </c>
      <c r="G2592" s="2"/>
    </row>
    <row r="2593" spans="1:7">
      <c r="A2593" s="1">
        <v>70669</v>
      </c>
      <c r="B2593" s="2">
        <v>39370</v>
      </c>
      <c r="C2593" s="3">
        <v>7854</v>
      </c>
      <c r="D2593" s="1">
        <v>63042</v>
      </c>
      <c r="E2593" s="1">
        <v>1</v>
      </c>
      <c r="F2593" s="1">
        <v>0</v>
      </c>
      <c r="G2593" s="2"/>
    </row>
    <row r="2594" spans="1:7">
      <c r="A2594" s="1">
        <v>70767</v>
      </c>
      <c r="B2594" s="2">
        <v>39371</v>
      </c>
      <c r="C2594" s="3">
        <v>7854</v>
      </c>
      <c r="D2594" s="1">
        <v>2837</v>
      </c>
      <c r="E2594" s="1">
        <v>1</v>
      </c>
      <c r="F2594" s="1">
        <v>47</v>
      </c>
      <c r="G2594" s="2"/>
    </row>
    <row r="2595" spans="1:7">
      <c r="A2595" s="1">
        <v>70959</v>
      </c>
      <c r="B2595" s="2">
        <v>39373</v>
      </c>
      <c r="C2595" s="3">
        <v>6619</v>
      </c>
      <c r="D2595" s="1">
        <v>80568</v>
      </c>
      <c r="E2595" s="1">
        <v>1</v>
      </c>
      <c r="F2595" s="1">
        <v>1590</v>
      </c>
      <c r="G2595" s="2"/>
    </row>
    <row r="2596" spans="1:7">
      <c r="A2596" s="1">
        <v>70976</v>
      </c>
      <c r="B2596" s="2">
        <v>39373</v>
      </c>
      <c r="C2596" s="3">
        <v>7854</v>
      </c>
      <c r="D2596" s="1">
        <v>54280</v>
      </c>
      <c r="E2596" s="1">
        <v>3</v>
      </c>
      <c r="F2596" s="1">
        <v>165</v>
      </c>
      <c r="G2596" s="2"/>
    </row>
    <row r="2597" spans="1:7">
      <c r="A2597" s="1">
        <v>71070</v>
      </c>
      <c r="B2597" s="2">
        <v>39374</v>
      </c>
      <c r="C2597" s="3">
        <v>5697</v>
      </c>
      <c r="D2597" s="1">
        <v>66388</v>
      </c>
      <c r="E2597" s="1">
        <v>1</v>
      </c>
      <c r="F2597" s="1">
        <v>999</v>
      </c>
      <c r="G2597" s="2"/>
    </row>
    <row r="2598" spans="1:7">
      <c r="A2598" s="1">
        <v>71070</v>
      </c>
      <c r="B2598" s="2">
        <v>39374</v>
      </c>
      <c r="C2598" s="3">
        <v>5697</v>
      </c>
      <c r="D2598" s="1">
        <v>78334</v>
      </c>
      <c r="E2598" s="1">
        <v>1</v>
      </c>
      <c r="F2598" s="1">
        <v>699</v>
      </c>
      <c r="G2598" s="2"/>
    </row>
    <row r="2599" spans="1:7">
      <c r="A2599" s="1">
        <v>71091</v>
      </c>
      <c r="B2599" s="2">
        <v>39374</v>
      </c>
      <c r="C2599" s="3">
        <v>742</v>
      </c>
      <c r="D2599" s="1">
        <v>70986</v>
      </c>
      <c r="E2599" s="1">
        <v>1</v>
      </c>
      <c r="F2599" s="1">
        <v>650</v>
      </c>
      <c r="G2599" s="2"/>
    </row>
    <row r="2600" spans="1:7">
      <c r="A2600" s="1">
        <v>71100</v>
      </c>
      <c r="B2600" s="2">
        <v>39374</v>
      </c>
      <c r="C2600" s="3">
        <v>7854</v>
      </c>
      <c r="D2600" s="1">
        <v>81759</v>
      </c>
      <c r="E2600" s="1">
        <v>1</v>
      </c>
      <c r="F2600" s="1">
        <v>329</v>
      </c>
      <c r="G2600" s="2"/>
    </row>
    <row r="2601" spans="1:7">
      <c r="A2601" s="1">
        <v>71100</v>
      </c>
      <c r="B2601" s="2">
        <v>39374</v>
      </c>
      <c r="C2601" s="3">
        <v>7854</v>
      </c>
      <c r="D2601" s="1">
        <v>75207</v>
      </c>
      <c r="E2601" s="1">
        <v>1</v>
      </c>
      <c r="F2601" s="1">
        <v>343</v>
      </c>
      <c r="G2601" s="2"/>
    </row>
    <row r="2602" spans="1:7">
      <c r="A2602" s="1">
        <v>71177</v>
      </c>
      <c r="B2602" s="2">
        <v>39375</v>
      </c>
      <c r="C2602" s="3">
        <v>449</v>
      </c>
      <c r="D2602" s="1">
        <v>81176</v>
      </c>
      <c r="E2602" s="1">
        <v>1</v>
      </c>
      <c r="F2602" s="1">
        <v>79</v>
      </c>
      <c r="G2602" s="2"/>
    </row>
    <row r="2603" spans="1:7">
      <c r="A2603" s="1">
        <v>71184</v>
      </c>
      <c r="B2603" s="2">
        <v>39375</v>
      </c>
      <c r="C2603" s="3">
        <v>4926</v>
      </c>
      <c r="D2603" s="1">
        <v>81760</v>
      </c>
      <c r="E2603" s="1">
        <v>1</v>
      </c>
      <c r="F2603" s="1">
        <v>199</v>
      </c>
      <c r="G2603" s="2"/>
    </row>
    <row r="2604" spans="1:7">
      <c r="A2604" s="1">
        <v>71203</v>
      </c>
      <c r="B2604" s="2">
        <v>39375</v>
      </c>
      <c r="C2604" s="3">
        <v>5959</v>
      </c>
      <c r="D2604" s="1">
        <v>73749</v>
      </c>
      <c r="E2604" s="1">
        <v>1</v>
      </c>
      <c r="F2604" s="1">
        <v>1999</v>
      </c>
      <c r="G2604" s="2"/>
    </row>
    <row r="2605" spans="1:7">
      <c r="A2605" s="1">
        <v>71235</v>
      </c>
      <c r="B2605" s="2">
        <v>39375</v>
      </c>
      <c r="C2605" s="3">
        <v>7854</v>
      </c>
      <c r="D2605" s="1">
        <v>81962</v>
      </c>
      <c r="E2605" s="1">
        <v>1</v>
      </c>
      <c r="F2605" s="1">
        <v>219</v>
      </c>
      <c r="G2605" s="2"/>
    </row>
    <row r="2606" spans="1:7">
      <c r="A2606" s="1">
        <v>71235</v>
      </c>
      <c r="B2606" s="2">
        <v>39375</v>
      </c>
      <c r="C2606" s="3">
        <v>7854</v>
      </c>
      <c r="D2606" s="1">
        <v>77013</v>
      </c>
      <c r="E2606" s="1">
        <v>1</v>
      </c>
      <c r="F2606" s="1">
        <v>269</v>
      </c>
      <c r="G2606" s="2"/>
    </row>
    <row r="2607" spans="1:7">
      <c r="A2607" s="1">
        <v>71306</v>
      </c>
      <c r="B2607" s="2">
        <v>39376</v>
      </c>
      <c r="C2607" s="3">
        <v>287</v>
      </c>
      <c r="D2607" s="1">
        <v>79614</v>
      </c>
      <c r="E2607" s="1">
        <v>1</v>
      </c>
      <c r="F2607" s="1">
        <v>1388</v>
      </c>
      <c r="G2607" s="2"/>
    </row>
    <row r="2608" spans="1:7">
      <c r="A2608" s="1">
        <v>71306</v>
      </c>
      <c r="B2608" s="2">
        <v>39376</v>
      </c>
      <c r="C2608" s="3">
        <v>287</v>
      </c>
      <c r="D2608" s="1">
        <v>72188</v>
      </c>
      <c r="E2608" s="1">
        <v>1</v>
      </c>
      <c r="F2608" s="1">
        <v>249</v>
      </c>
      <c r="G2608" s="2"/>
    </row>
    <row r="2609" spans="1:7">
      <c r="A2609" s="1">
        <v>71306</v>
      </c>
      <c r="B2609" s="2">
        <v>39376</v>
      </c>
      <c r="C2609" s="3">
        <v>287</v>
      </c>
      <c r="D2609" s="1">
        <v>72189</v>
      </c>
      <c r="E2609" s="1">
        <v>1</v>
      </c>
      <c r="F2609" s="1">
        <v>50</v>
      </c>
      <c r="G2609" s="2"/>
    </row>
    <row r="2610" spans="1:7">
      <c r="A2610" s="1">
        <v>71306</v>
      </c>
      <c r="B2610" s="2">
        <v>39376</v>
      </c>
      <c r="C2610" s="3">
        <v>287</v>
      </c>
      <c r="D2610" s="1">
        <v>73855</v>
      </c>
      <c r="E2610" s="1">
        <v>1</v>
      </c>
      <c r="F2610" s="1">
        <v>999</v>
      </c>
      <c r="G2610" s="2"/>
    </row>
    <row r="2611" spans="1:7">
      <c r="A2611" s="1">
        <v>71306</v>
      </c>
      <c r="B2611" s="2">
        <v>39376</v>
      </c>
      <c r="C2611" s="3">
        <v>287</v>
      </c>
      <c r="D2611" s="1">
        <v>71785</v>
      </c>
      <c r="E2611" s="1">
        <v>1</v>
      </c>
      <c r="F2611" s="1">
        <v>549</v>
      </c>
      <c r="G2611" s="2"/>
    </row>
    <row r="2612" spans="1:7">
      <c r="A2612" s="1">
        <v>71312</v>
      </c>
      <c r="B2612" s="2">
        <v>39376</v>
      </c>
      <c r="C2612" s="3">
        <v>3330</v>
      </c>
      <c r="D2612" s="1">
        <v>73749</v>
      </c>
      <c r="E2612" s="1">
        <v>1</v>
      </c>
      <c r="F2612" s="1">
        <v>1999</v>
      </c>
      <c r="G2612" s="2"/>
    </row>
    <row r="2613" spans="1:7">
      <c r="A2613" s="1">
        <v>71318</v>
      </c>
      <c r="B2613" s="2">
        <v>39376</v>
      </c>
      <c r="C2613" s="3">
        <v>3482</v>
      </c>
      <c r="D2613" s="1">
        <v>73749</v>
      </c>
      <c r="E2613" s="1">
        <v>1</v>
      </c>
      <c r="F2613" s="1">
        <v>1999</v>
      </c>
      <c r="G2613" s="2"/>
    </row>
    <row r="2614" spans="1:7">
      <c r="A2614" s="1">
        <v>71334</v>
      </c>
      <c r="B2614" s="2">
        <v>39376</v>
      </c>
      <c r="C2614" s="3">
        <v>4687</v>
      </c>
      <c r="D2614" s="1">
        <v>55191</v>
      </c>
      <c r="E2614" s="1">
        <v>1</v>
      </c>
      <c r="F2614" s="1">
        <v>155</v>
      </c>
      <c r="G2614" s="2"/>
    </row>
    <row r="2615" spans="1:7">
      <c r="A2615" s="1">
        <v>71379</v>
      </c>
      <c r="B2615" s="2">
        <v>39376</v>
      </c>
      <c r="C2615" s="3">
        <v>742</v>
      </c>
      <c r="D2615" s="1">
        <v>83446</v>
      </c>
      <c r="E2615" s="1">
        <v>1</v>
      </c>
      <c r="F2615" s="1">
        <v>399</v>
      </c>
      <c r="G2615" s="2"/>
    </row>
    <row r="2616" spans="1:7">
      <c r="A2616" s="1">
        <v>71379</v>
      </c>
      <c r="B2616" s="2">
        <v>39376</v>
      </c>
      <c r="C2616" s="3">
        <v>742</v>
      </c>
      <c r="D2616" s="1">
        <v>82088</v>
      </c>
      <c r="E2616" s="1">
        <v>1</v>
      </c>
      <c r="F2616" s="1">
        <v>149</v>
      </c>
      <c r="G2616" s="2"/>
    </row>
    <row r="2617" spans="1:7">
      <c r="A2617" s="1">
        <v>71379</v>
      </c>
      <c r="B2617" s="2">
        <v>39376</v>
      </c>
      <c r="C2617" s="3">
        <v>742</v>
      </c>
      <c r="D2617" s="1">
        <v>61564</v>
      </c>
      <c r="E2617" s="1">
        <v>1</v>
      </c>
      <c r="F2617" s="1">
        <v>399</v>
      </c>
      <c r="G2617" s="2"/>
    </row>
    <row r="2618" spans="1:7">
      <c r="A2618" s="1">
        <v>71393</v>
      </c>
      <c r="B2618" s="2">
        <v>39376</v>
      </c>
      <c r="C2618" s="3">
        <v>7854</v>
      </c>
      <c r="D2618" s="1">
        <v>2772</v>
      </c>
      <c r="E2618" s="1">
        <v>1</v>
      </c>
      <c r="F2618" s="1">
        <v>95</v>
      </c>
      <c r="G2618" s="2"/>
    </row>
    <row r="2619" spans="1:7">
      <c r="A2619" s="1">
        <v>71393</v>
      </c>
      <c r="B2619" s="2">
        <v>39376</v>
      </c>
      <c r="C2619" s="3">
        <v>7854</v>
      </c>
      <c r="D2619" s="1">
        <v>81026</v>
      </c>
      <c r="E2619" s="1">
        <v>1</v>
      </c>
      <c r="F2619" s="1">
        <v>799</v>
      </c>
      <c r="G2619" s="2"/>
    </row>
    <row r="2620" spans="1:7">
      <c r="A2620" s="1">
        <v>71398</v>
      </c>
      <c r="B2620" s="2">
        <v>39376</v>
      </c>
      <c r="C2620" s="3">
        <v>7876</v>
      </c>
      <c r="D2620" s="1">
        <v>63992</v>
      </c>
      <c r="E2620" s="1">
        <v>1</v>
      </c>
      <c r="F2620" s="1">
        <v>400</v>
      </c>
      <c r="G2620" s="2"/>
    </row>
    <row r="2621" spans="1:7">
      <c r="A2621" s="1">
        <v>71398</v>
      </c>
      <c r="B2621" s="2">
        <v>39376</v>
      </c>
      <c r="C2621" s="3">
        <v>7876</v>
      </c>
      <c r="D2621" s="1">
        <v>63042</v>
      </c>
      <c r="E2621" s="1">
        <v>1</v>
      </c>
      <c r="F2621" s="1">
        <v>0</v>
      </c>
      <c r="G2621" s="2"/>
    </row>
    <row r="2622" spans="1:7">
      <c r="A2622" s="1">
        <v>71398</v>
      </c>
      <c r="B2622" s="2">
        <v>39376</v>
      </c>
      <c r="C2622" s="3">
        <v>7876</v>
      </c>
      <c r="D2622" s="1">
        <v>81318</v>
      </c>
      <c r="E2622" s="1">
        <v>1</v>
      </c>
      <c r="F2622" s="1">
        <v>199</v>
      </c>
      <c r="G2622" s="2"/>
    </row>
    <row r="2623" spans="1:7">
      <c r="A2623" s="1">
        <v>71464</v>
      </c>
      <c r="B2623" s="2">
        <v>39377</v>
      </c>
      <c r="C2623" s="3">
        <v>3482</v>
      </c>
      <c r="D2623" s="1">
        <v>63924</v>
      </c>
      <c r="E2623" s="1">
        <v>1</v>
      </c>
      <c r="F2623" s="1">
        <v>55</v>
      </c>
      <c r="G2623" s="2"/>
    </row>
    <row r="2624" spans="1:7">
      <c r="A2624" s="1">
        <v>71464</v>
      </c>
      <c r="B2624" s="2">
        <v>39377</v>
      </c>
      <c r="C2624" s="3">
        <v>3482</v>
      </c>
      <c r="D2624" s="1">
        <v>80361</v>
      </c>
      <c r="E2624" s="1">
        <v>1</v>
      </c>
      <c r="F2624" s="1">
        <v>69</v>
      </c>
      <c r="G2624" s="2"/>
    </row>
    <row r="2625" spans="1:7">
      <c r="A2625" s="1">
        <v>71464</v>
      </c>
      <c r="B2625" s="2">
        <v>39377</v>
      </c>
      <c r="C2625" s="3">
        <v>3482</v>
      </c>
      <c r="D2625" s="1">
        <v>2809</v>
      </c>
      <c r="E2625" s="1">
        <v>1</v>
      </c>
      <c r="F2625" s="1">
        <v>129</v>
      </c>
      <c r="G2625" s="2"/>
    </row>
    <row r="2626" spans="1:7">
      <c r="A2626" s="1">
        <v>71464</v>
      </c>
      <c r="B2626" s="2">
        <v>39377</v>
      </c>
      <c r="C2626" s="3">
        <v>3482</v>
      </c>
      <c r="D2626" s="1">
        <v>56307</v>
      </c>
      <c r="E2626" s="1">
        <v>1</v>
      </c>
      <c r="F2626" s="1">
        <v>129</v>
      </c>
      <c r="G2626" s="2"/>
    </row>
    <row r="2627" spans="1:7">
      <c r="A2627" s="1">
        <v>71605</v>
      </c>
      <c r="B2627" s="2">
        <v>39378</v>
      </c>
      <c r="C2627" s="3">
        <v>4842</v>
      </c>
      <c r="D2627" s="1">
        <v>71622</v>
      </c>
      <c r="E2627" s="1">
        <v>1</v>
      </c>
      <c r="F2627" s="1">
        <v>269</v>
      </c>
      <c r="G2627" s="2"/>
    </row>
    <row r="2628" spans="1:7">
      <c r="A2628" s="1">
        <v>71605</v>
      </c>
      <c r="B2628" s="2">
        <v>39378</v>
      </c>
      <c r="C2628" s="3">
        <v>4842</v>
      </c>
      <c r="D2628" s="1">
        <v>77660</v>
      </c>
      <c r="E2628" s="1">
        <v>1</v>
      </c>
      <c r="F2628" s="1">
        <v>89</v>
      </c>
      <c r="G2628" s="2"/>
    </row>
    <row r="2629" spans="1:7">
      <c r="A2629" s="1">
        <v>71747</v>
      </c>
      <c r="B2629" s="2">
        <v>39379</v>
      </c>
      <c r="C2629" s="3">
        <v>7854</v>
      </c>
      <c r="D2629" s="1">
        <v>17560</v>
      </c>
      <c r="E2629" s="1">
        <v>1</v>
      </c>
      <c r="F2629" s="1">
        <v>629</v>
      </c>
      <c r="G2629" s="2"/>
    </row>
    <row r="2630" spans="1:7">
      <c r="A2630" s="1">
        <v>71747</v>
      </c>
      <c r="B2630" s="2">
        <v>39379</v>
      </c>
      <c r="C2630" s="3">
        <v>7854</v>
      </c>
      <c r="D2630" s="1">
        <v>17559</v>
      </c>
      <c r="E2630" s="1">
        <v>1</v>
      </c>
      <c r="F2630" s="1">
        <v>722</v>
      </c>
      <c r="G2630" s="2"/>
    </row>
    <row r="2631" spans="1:7">
      <c r="A2631" s="1">
        <v>71774</v>
      </c>
      <c r="B2631" s="2">
        <v>39380</v>
      </c>
      <c r="C2631" s="3">
        <v>1500</v>
      </c>
      <c r="D2631" s="1">
        <v>54816</v>
      </c>
      <c r="E2631" s="1">
        <v>1</v>
      </c>
      <c r="F2631" s="1">
        <v>105</v>
      </c>
      <c r="G2631" s="2"/>
    </row>
    <row r="2632" spans="1:7">
      <c r="A2632" s="1">
        <v>71857</v>
      </c>
      <c r="B2632" s="2">
        <v>39380</v>
      </c>
      <c r="C2632" s="3">
        <v>7854</v>
      </c>
      <c r="D2632" s="1">
        <v>64896</v>
      </c>
      <c r="E2632" s="1">
        <v>1</v>
      </c>
      <c r="F2632" s="1">
        <v>229</v>
      </c>
      <c r="G2632" s="2"/>
    </row>
    <row r="2633" spans="1:7">
      <c r="A2633" s="1">
        <v>71857</v>
      </c>
      <c r="B2633" s="2">
        <v>39380</v>
      </c>
      <c r="C2633" s="3">
        <v>7854</v>
      </c>
      <c r="D2633" s="1">
        <v>84171</v>
      </c>
      <c r="E2633" s="1">
        <v>1</v>
      </c>
      <c r="F2633" s="1">
        <v>1990</v>
      </c>
      <c r="G2633" s="2"/>
    </row>
    <row r="2634" spans="1:7">
      <c r="A2634" s="1">
        <v>71857</v>
      </c>
      <c r="B2634" s="2">
        <v>39380</v>
      </c>
      <c r="C2634" s="3">
        <v>7854</v>
      </c>
      <c r="D2634" s="1">
        <v>61414</v>
      </c>
      <c r="E2634" s="1">
        <v>1</v>
      </c>
      <c r="F2634" s="1">
        <v>399</v>
      </c>
      <c r="G2634" s="2"/>
    </row>
    <row r="2635" spans="1:7">
      <c r="A2635" s="1">
        <v>71857</v>
      </c>
      <c r="B2635" s="2">
        <v>39380</v>
      </c>
      <c r="C2635" s="3">
        <v>7854</v>
      </c>
      <c r="D2635" s="1">
        <v>16960</v>
      </c>
      <c r="E2635" s="1">
        <v>1</v>
      </c>
      <c r="F2635" s="1">
        <v>965</v>
      </c>
      <c r="G2635" s="2"/>
    </row>
    <row r="2636" spans="1:7">
      <c r="A2636" s="1">
        <v>71862</v>
      </c>
      <c r="B2636" s="2">
        <v>39380</v>
      </c>
      <c r="C2636" s="3">
        <v>7892</v>
      </c>
      <c r="D2636" s="1">
        <v>82404</v>
      </c>
      <c r="E2636" s="1">
        <v>1</v>
      </c>
      <c r="F2636" s="1">
        <v>400</v>
      </c>
      <c r="G2636" s="2"/>
    </row>
    <row r="2637" spans="1:7">
      <c r="A2637" s="1">
        <v>71862</v>
      </c>
      <c r="B2637" s="2">
        <v>39380</v>
      </c>
      <c r="C2637" s="3">
        <v>7892</v>
      </c>
      <c r="D2637" s="1">
        <v>63042</v>
      </c>
      <c r="E2637" s="1">
        <v>1</v>
      </c>
      <c r="F2637" s="1">
        <v>0</v>
      </c>
      <c r="G2637" s="2"/>
    </row>
    <row r="2638" spans="1:7">
      <c r="A2638" s="1">
        <v>71862</v>
      </c>
      <c r="B2638" s="2">
        <v>39380</v>
      </c>
      <c r="C2638" s="3">
        <v>7892</v>
      </c>
      <c r="D2638" s="1">
        <v>73749</v>
      </c>
      <c r="E2638" s="1">
        <v>1</v>
      </c>
      <c r="F2638" s="1">
        <v>1999</v>
      </c>
      <c r="G2638" s="2"/>
    </row>
    <row r="2639" spans="1:7">
      <c r="A2639" s="1">
        <v>71917</v>
      </c>
      <c r="B2639" s="2">
        <v>39381</v>
      </c>
      <c r="C2639" s="3">
        <v>3065</v>
      </c>
      <c r="D2639" s="1">
        <v>82404</v>
      </c>
      <c r="E2639" s="1">
        <v>1</v>
      </c>
      <c r="F2639" s="1">
        <v>400</v>
      </c>
      <c r="G2639" s="2"/>
    </row>
    <row r="2640" spans="1:7">
      <c r="A2640" s="1">
        <v>71917</v>
      </c>
      <c r="B2640" s="2">
        <v>39381</v>
      </c>
      <c r="C2640" s="3">
        <v>3065</v>
      </c>
      <c r="D2640" s="1">
        <v>63042</v>
      </c>
      <c r="E2640" s="1">
        <v>1</v>
      </c>
      <c r="F2640" s="1">
        <v>0</v>
      </c>
      <c r="G2640" s="2"/>
    </row>
    <row r="2641" spans="1:7">
      <c r="A2641" s="1">
        <v>71917</v>
      </c>
      <c r="B2641" s="2">
        <v>39381</v>
      </c>
      <c r="C2641" s="3">
        <v>3065</v>
      </c>
      <c r="D2641" s="1">
        <v>82065</v>
      </c>
      <c r="E2641" s="1">
        <v>1</v>
      </c>
      <c r="F2641" s="1">
        <v>3900</v>
      </c>
      <c r="G2641" s="2"/>
    </row>
    <row r="2642" spans="1:7">
      <c r="A2642" s="1">
        <v>71925</v>
      </c>
      <c r="B2642" s="2">
        <v>39381</v>
      </c>
      <c r="C2642" s="3">
        <v>3596</v>
      </c>
      <c r="D2642" s="1">
        <v>72750</v>
      </c>
      <c r="E2642" s="1">
        <v>1</v>
      </c>
      <c r="F2642" s="1">
        <v>429</v>
      </c>
      <c r="G2642" s="2"/>
    </row>
    <row r="2643" spans="1:7">
      <c r="A2643" s="1">
        <v>71948</v>
      </c>
      <c r="B2643" s="2">
        <v>39381</v>
      </c>
      <c r="C2643" s="3">
        <v>4780</v>
      </c>
      <c r="D2643" s="1">
        <v>40236</v>
      </c>
      <c r="E2643" s="1">
        <v>1</v>
      </c>
      <c r="F2643" s="1">
        <v>512</v>
      </c>
      <c r="G2643" s="2"/>
    </row>
    <row r="2644" spans="1:7">
      <c r="A2644" s="1">
        <v>72006</v>
      </c>
      <c r="B2644" s="2">
        <v>39382</v>
      </c>
      <c r="C2644" s="3">
        <v>1686</v>
      </c>
      <c r="D2644" s="1">
        <v>83855</v>
      </c>
      <c r="E2644" s="1">
        <v>1</v>
      </c>
      <c r="F2644" s="1">
        <v>11650</v>
      </c>
      <c r="G2644" s="2"/>
    </row>
    <row r="2645" spans="1:7">
      <c r="A2645" s="1">
        <v>72006</v>
      </c>
      <c r="B2645" s="2">
        <v>39382</v>
      </c>
      <c r="C2645" s="3">
        <v>1686</v>
      </c>
      <c r="D2645" s="1">
        <v>70709</v>
      </c>
      <c r="E2645" s="1">
        <v>1</v>
      </c>
      <c r="F2645" s="1">
        <v>999</v>
      </c>
      <c r="G2645" s="2"/>
    </row>
    <row r="2646" spans="1:7">
      <c r="A2646" s="1">
        <v>72092</v>
      </c>
      <c r="B2646" s="2">
        <v>39382</v>
      </c>
      <c r="C2646" s="3">
        <v>5764</v>
      </c>
      <c r="D2646" s="1">
        <v>58930</v>
      </c>
      <c r="E2646" s="1">
        <v>1</v>
      </c>
      <c r="F2646" s="1">
        <v>590</v>
      </c>
      <c r="G2646" s="2"/>
    </row>
    <row r="2647" spans="1:7">
      <c r="A2647" s="1">
        <v>72119</v>
      </c>
      <c r="B2647" s="2">
        <v>39382</v>
      </c>
      <c r="C2647" s="3">
        <v>7854</v>
      </c>
      <c r="D2647" s="1">
        <v>78241</v>
      </c>
      <c r="E2647" s="1">
        <v>1</v>
      </c>
      <c r="F2647" s="1">
        <v>239</v>
      </c>
      <c r="G2647" s="2"/>
    </row>
    <row r="2648" spans="1:7">
      <c r="A2648" s="1">
        <v>72119</v>
      </c>
      <c r="B2648" s="2">
        <v>39382</v>
      </c>
      <c r="C2648" s="3">
        <v>7854</v>
      </c>
      <c r="D2648" s="1">
        <v>79384</v>
      </c>
      <c r="E2648" s="1">
        <v>1</v>
      </c>
      <c r="F2648" s="1">
        <v>469</v>
      </c>
      <c r="G2648" s="2"/>
    </row>
    <row r="2649" spans="1:7">
      <c r="A2649" s="1">
        <v>72119</v>
      </c>
      <c r="B2649" s="2">
        <v>39382</v>
      </c>
      <c r="C2649" s="3">
        <v>7854</v>
      </c>
      <c r="D2649" s="1">
        <v>2837</v>
      </c>
      <c r="E2649" s="1">
        <v>1</v>
      </c>
      <c r="F2649" s="1">
        <v>47</v>
      </c>
      <c r="G2649" s="2"/>
    </row>
    <row r="2650" spans="1:7">
      <c r="A2650" s="1">
        <v>72119</v>
      </c>
      <c r="B2650" s="2">
        <v>39382</v>
      </c>
      <c r="C2650" s="3">
        <v>7854</v>
      </c>
      <c r="D2650" s="1">
        <v>78379</v>
      </c>
      <c r="E2650" s="1">
        <v>1</v>
      </c>
      <c r="F2650" s="1">
        <v>1299</v>
      </c>
      <c r="G2650" s="2"/>
    </row>
    <row r="2651" spans="1:7">
      <c r="A2651" s="1">
        <v>72157</v>
      </c>
      <c r="B2651" s="2">
        <v>39383</v>
      </c>
      <c r="C2651" s="3">
        <v>1677</v>
      </c>
      <c r="D2651" s="1">
        <v>83018</v>
      </c>
      <c r="E2651" s="1">
        <v>1</v>
      </c>
      <c r="F2651" s="1">
        <v>299</v>
      </c>
      <c r="G2651" s="2"/>
    </row>
    <row r="2652" spans="1:7">
      <c r="A2652" s="1">
        <v>72157</v>
      </c>
      <c r="B2652" s="2">
        <v>39383</v>
      </c>
      <c r="C2652" s="3">
        <v>1677</v>
      </c>
      <c r="D2652" s="1">
        <v>67811</v>
      </c>
      <c r="E2652" s="1">
        <v>1</v>
      </c>
      <c r="F2652" s="1">
        <v>979</v>
      </c>
      <c r="G2652" s="2"/>
    </row>
    <row r="2653" spans="1:7">
      <c r="A2653" s="1">
        <v>72172</v>
      </c>
      <c r="B2653" s="2">
        <v>39383</v>
      </c>
      <c r="C2653" s="3">
        <v>2393</v>
      </c>
      <c r="D2653" s="1">
        <v>81753</v>
      </c>
      <c r="E2653" s="1">
        <v>1</v>
      </c>
      <c r="F2653" s="1">
        <v>199</v>
      </c>
      <c r="G2653" s="2"/>
    </row>
    <row r="2654" spans="1:7">
      <c r="A2654" s="1">
        <v>72192</v>
      </c>
      <c r="B2654" s="2">
        <v>39383</v>
      </c>
      <c r="C2654" s="3">
        <v>332</v>
      </c>
      <c r="D2654" s="1">
        <v>2762</v>
      </c>
      <c r="E2654" s="1">
        <v>1</v>
      </c>
      <c r="F2654" s="1">
        <v>58</v>
      </c>
      <c r="G2654" s="2"/>
    </row>
    <row r="2655" spans="1:7">
      <c r="A2655" s="1">
        <v>72265</v>
      </c>
      <c r="B2655" s="2">
        <v>39383</v>
      </c>
      <c r="C2655" s="3">
        <v>7854</v>
      </c>
      <c r="D2655" s="1">
        <v>66187</v>
      </c>
      <c r="E2655" s="1">
        <v>1</v>
      </c>
      <c r="F2655" s="1">
        <v>169</v>
      </c>
      <c r="G2655" s="2"/>
    </row>
    <row r="2656" spans="1:7">
      <c r="A2656" s="1">
        <v>72265</v>
      </c>
      <c r="B2656" s="2">
        <v>39383</v>
      </c>
      <c r="C2656" s="3">
        <v>7854</v>
      </c>
      <c r="D2656" s="1">
        <v>49748</v>
      </c>
      <c r="E2656" s="1">
        <v>1</v>
      </c>
      <c r="F2656" s="1">
        <v>3</v>
      </c>
      <c r="G2656" s="2"/>
    </row>
    <row r="2657" spans="1:7">
      <c r="A2657" s="1">
        <v>72355</v>
      </c>
      <c r="B2657" s="2">
        <v>39384</v>
      </c>
      <c r="C2657" s="3">
        <v>4436</v>
      </c>
      <c r="D2657" s="1">
        <v>73749</v>
      </c>
      <c r="E2657" s="1">
        <v>1</v>
      </c>
      <c r="F2657" s="1">
        <v>2990</v>
      </c>
      <c r="G2657" s="2"/>
    </row>
    <row r="2658" spans="1:7">
      <c r="A2658" s="1">
        <v>72378</v>
      </c>
      <c r="B2658" s="2">
        <v>39384</v>
      </c>
      <c r="C2658" s="3">
        <v>637</v>
      </c>
      <c r="D2658" s="1">
        <v>75859</v>
      </c>
      <c r="E2658" s="1">
        <v>1</v>
      </c>
      <c r="F2658" s="1">
        <v>199</v>
      </c>
      <c r="G2658" s="2"/>
    </row>
    <row r="2659" spans="1:7">
      <c r="A2659" s="1">
        <v>72495</v>
      </c>
      <c r="B2659" s="2">
        <v>39385</v>
      </c>
      <c r="C2659" s="3">
        <v>915</v>
      </c>
      <c r="D2659" s="1">
        <v>52902</v>
      </c>
      <c r="E2659" s="1">
        <v>1</v>
      </c>
      <c r="F2659" s="1">
        <v>699</v>
      </c>
      <c r="G2659" s="2"/>
    </row>
    <row r="2660" spans="1:7">
      <c r="A2660" s="1">
        <v>72526</v>
      </c>
      <c r="B2660" s="2">
        <v>39386</v>
      </c>
      <c r="C2660" s="3">
        <v>2307</v>
      </c>
      <c r="D2660" s="1">
        <v>83308</v>
      </c>
      <c r="E2660" s="1">
        <v>1</v>
      </c>
      <c r="F2660" s="1">
        <v>2290</v>
      </c>
      <c r="G2660" s="2"/>
    </row>
    <row r="2661" spans="1:7">
      <c r="A2661" s="1">
        <v>72618</v>
      </c>
      <c r="B2661" s="2">
        <v>39387</v>
      </c>
      <c r="C2661" s="3">
        <v>2307</v>
      </c>
      <c r="D2661" s="1">
        <v>73749</v>
      </c>
      <c r="E2661" s="1">
        <v>1</v>
      </c>
      <c r="F2661" s="1">
        <v>1999</v>
      </c>
      <c r="G2661" s="2"/>
    </row>
    <row r="2662" spans="1:7">
      <c r="A2662" s="1">
        <v>72618</v>
      </c>
      <c r="B2662" s="2">
        <v>39387</v>
      </c>
      <c r="C2662" s="3">
        <v>2307</v>
      </c>
      <c r="D2662" s="1">
        <v>73749</v>
      </c>
      <c r="E2662" s="1">
        <v>1</v>
      </c>
      <c r="F2662" s="1">
        <v>1999</v>
      </c>
      <c r="G2662" s="2"/>
    </row>
    <row r="2663" spans="1:7">
      <c r="A2663" s="1">
        <v>72618</v>
      </c>
      <c r="B2663" s="2">
        <v>39387</v>
      </c>
      <c r="C2663" s="3">
        <v>2307</v>
      </c>
      <c r="D2663" s="1">
        <v>73749</v>
      </c>
      <c r="E2663" s="1">
        <v>1</v>
      </c>
      <c r="F2663" s="1">
        <v>1999</v>
      </c>
      <c r="G2663" s="2"/>
    </row>
    <row r="2664" spans="1:7">
      <c r="A2664" s="1">
        <v>72645</v>
      </c>
      <c r="B2664" s="2">
        <v>39387</v>
      </c>
      <c r="C2664" s="3">
        <v>3827</v>
      </c>
      <c r="D2664" s="1">
        <v>81128</v>
      </c>
      <c r="E2664" s="1">
        <v>1</v>
      </c>
      <c r="F2664" s="1">
        <v>339</v>
      </c>
      <c r="G2664" s="2"/>
    </row>
    <row r="2665" spans="1:7">
      <c r="A2665" s="1">
        <v>72649</v>
      </c>
      <c r="B2665" s="2">
        <v>39387</v>
      </c>
      <c r="C2665" s="3">
        <v>4389</v>
      </c>
      <c r="D2665" s="1">
        <v>72189</v>
      </c>
      <c r="E2665" s="1">
        <v>1</v>
      </c>
      <c r="F2665" s="1">
        <v>100</v>
      </c>
      <c r="G2665" s="2"/>
    </row>
    <row r="2666" spans="1:7">
      <c r="A2666" s="1">
        <v>72649</v>
      </c>
      <c r="B2666" s="2">
        <v>39387</v>
      </c>
      <c r="C2666" s="3">
        <v>4389</v>
      </c>
      <c r="D2666" s="1">
        <v>70677</v>
      </c>
      <c r="E2666" s="1">
        <v>1</v>
      </c>
      <c r="F2666" s="1">
        <v>279</v>
      </c>
      <c r="G2666" s="2"/>
    </row>
    <row r="2667" spans="1:7">
      <c r="A2667" s="1">
        <v>72791</v>
      </c>
      <c r="B2667" s="2">
        <v>39388</v>
      </c>
      <c r="C2667" s="3">
        <v>7076</v>
      </c>
      <c r="D2667" s="1">
        <v>61151</v>
      </c>
      <c r="E2667" s="1">
        <v>1</v>
      </c>
      <c r="F2667" s="1">
        <v>209</v>
      </c>
      <c r="G2667" s="2"/>
    </row>
    <row r="2668" spans="1:7">
      <c r="A2668" s="1">
        <v>72803</v>
      </c>
      <c r="B2668" s="2">
        <v>39389</v>
      </c>
      <c r="C2668" s="3">
        <v>1096</v>
      </c>
      <c r="D2668" s="1">
        <v>2762</v>
      </c>
      <c r="E2668" s="1">
        <v>1</v>
      </c>
      <c r="F2668" s="1">
        <v>58</v>
      </c>
      <c r="G2668" s="2"/>
    </row>
    <row r="2669" spans="1:7">
      <c r="A2669" s="1">
        <v>72828</v>
      </c>
      <c r="B2669" s="2">
        <v>39389</v>
      </c>
      <c r="C2669" s="3">
        <v>1686</v>
      </c>
      <c r="D2669" s="1">
        <v>2808</v>
      </c>
      <c r="E2669" s="1">
        <v>1</v>
      </c>
      <c r="F2669" s="1">
        <v>129</v>
      </c>
      <c r="G2669" s="2"/>
    </row>
    <row r="2670" spans="1:7">
      <c r="A2670" s="1">
        <v>72828</v>
      </c>
      <c r="B2670" s="2">
        <v>39389</v>
      </c>
      <c r="C2670" s="3">
        <v>1686</v>
      </c>
      <c r="D2670" s="1">
        <v>71763</v>
      </c>
      <c r="E2670" s="1">
        <v>1</v>
      </c>
      <c r="F2670" s="1">
        <v>580</v>
      </c>
      <c r="G2670" s="2"/>
    </row>
    <row r="2671" spans="1:7">
      <c r="A2671" s="1">
        <v>72850</v>
      </c>
      <c r="B2671" s="2">
        <v>39389</v>
      </c>
      <c r="C2671" s="3">
        <v>2501</v>
      </c>
      <c r="D2671" s="1">
        <v>75929</v>
      </c>
      <c r="E2671" s="1">
        <v>1</v>
      </c>
      <c r="F2671" s="1">
        <v>199</v>
      </c>
      <c r="G2671" s="2"/>
    </row>
    <row r="2672" spans="1:7">
      <c r="A2672" s="1">
        <v>72867</v>
      </c>
      <c r="B2672" s="2">
        <v>39389</v>
      </c>
      <c r="C2672" s="3">
        <v>449</v>
      </c>
      <c r="D2672" s="1">
        <v>83438</v>
      </c>
      <c r="E2672" s="1">
        <v>1</v>
      </c>
      <c r="F2672" s="1">
        <v>450</v>
      </c>
      <c r="G2672" s="2"/>
    </row>
    <row r="2673" spans="1:7">
      <c r="A2673" s="1">
        <v>72867</v>
      </c>
      <c r="B2673" s="2">
        <v>39389</v>
      </c>
      <c r="C2673" s="3">
        <v>449</v>
      </c>
      <c r="D2673" s="1">
        <v>79833</v>
      </c>
      <c r="E2673" s="1">
        <v>2</v>
      </c>
      <c r="F2673" s="1">
        <v>138</v>
      </c>
      <c r="G2673" s="2"/>
    </row>
    <row r="2674" spans="1:7">
      <c r="A2674" s="1">
        <v>72867</v>
      </c>
      <c r="B2674" s="2">
        <v>39389</v>
      </c>
      <c r="C2674" s="3">
        <v>449</v>
      </c>
      <c r="D2674" s="1">
        <v>79831</v>
      </c>
      <c r="E2674" s="1">
        <v>2</v>
      </c>
      <c r="F2674" s="1">
        <v>158</v>
      </c>
      <c r="G2674" s="2"/>
    </row>
    <row r="2675" spans="1:7">
      <c r="A2675" s="1">
        <v>72873</v>
      </c>
      <c r="B2675" s="2">
        <v>39389</v>
      </c>
      <c r="C2675" s="3">
        <v>4825</v>
      </c>
      <c r="D2675" s="1">
        <v>2781</v>
      </c>
      <c r="E2675" s="1">
        <v>1</v>
      </c>
      <c r="F2675" s="1">
        <v>58</v>
      </c>
      <c r="G2675" s="2"/>
    </row>
    <row r="2676" spans="1:7">
      <c r="A2676" s="1">
        <v>72939</v>
      </c>
      <c r="B2676" s="2">
        <v>39390</v>
      </c>
      <c r="C2676" s="3">
        <v>1121</v>
      </c>
      <c r="D2676" s="1">
        <v>77224</v>
      </c>
      <c r="E2676" s="1">
        <v>1</v>
      </c>
      <c r="F2676" s="1">
        <v>629</v>
      </c>
      <c r="G2676" s="2"/>
    </row>
    <row r="2677" spans="1:7">
      <c r="A2677" s="1">
        <v>72969</v>
      </c>
      <c r="B2677" s="2">
        <v>39390</v>
      </c>
      <c r="C2677" s="3">
        <v>2307</v>
      </c>
      <c r="D2677" s="1">
        <v>79642</v>
      </c>
      <c r="E2677" s="1">
        <v>1</v>
      </c>
      <c r="F2677" s="1">
        <v>1388</v>
      </c>
      <c r="G2677" s="2"/>
    </row>
    <row r="2678" spans="1:7">
      <c r="A2678" s="1">
        <v>72969</v>
      </c>
      <c r="B2678" s="2">
        <v>39390</v>
      </c>
      <c r="C2678" s="3">
        <v>2307</v>
      </c>
      <c r="D2678" s="1">
        <v>81319</v>
      </c>
      <c r="E2678" s="1">
        <v>1</v>
      </c>
      <c r="F2678" s="1">
        <v>399</v>
      </c>
      <c r="G2678" s="2"/>
    </row>
    <row r="2679" spans="1:7">
      <c r="A2679" s="1">
        <v>72980</v>
      </c>
      <c r="B2679" s="2">
        <v>39390</v>
      </c>
      <c r="C2679" s="3">
        <v>287</v>
      </c>
      <c r="D2679" s="1">
        <v>59730</v>
      </c>
      <c r="E2679" s="1">
        <v>1</v>
      </c>
      <c r="F2679" s="1">
        <v>99</v>
      </c>
      <c r="G2679" s="2"/>
    </row>
    <row r="2680" spans="1:7">
      <c r="A2680" s="1">
        <v>73051</v>
      </c>
      <c r="B2680" s="2">
        <v>39390</v>
      </c>
      <c r="C2680" s="3">
        <v>7923</v>
      </c>
      <c r="D2680" s="1">
        <v>69264</v>
      </c>
      <c r="E2680" s="1">
        <v>1</v>
      </c>
      <c r="F2680" s="1">
        <v>400</v>
      </c>
      <c r="G2680" s="2"/>
    </row>
    <row r="2681" spans="1:7">
      <c r="A2681" s="1">
        <v>73051</v>
      </c>
      <c r="B2681" s="2">
        <v>39390</v>
      </c>
      <c r="C2681" s="3">
        <v>7923</v>
      </c>
      <c r="D2681" s="1">
        <v>63042</v>
      </c>
      <c r="E2681" s="1">
        <v>1</v>
      </c>
      <c r="F2681" s="1">
        <v>0</v>
      </c>
      <c r="G2681" s="2"/>
    </row>
    <row r="2682" spans="1:7">
      <c r="A2682" s="1">
        <v>73051</v>
      </c>
      <c r="B2682" s="2">
        <v>39390</v>
      </c>
      <c r="C2682" s="3">
        <v>7923</v>
      </c>
      <c r="D2682" s="1">
        <v>73750</v>
      </c>
      <c r="E2682" s="1">
        <v>1</v>
      </c>
      <c r="F2682" s="1">
        <v>2490</v>
      </c>
      <c r="G2682" s="2"/>
    </row>
    <row r="2683" spans="1:7">
      <c r="A2683" s="1">
        <v>73051</v>
      </c>
      <c r="B2683" s="2">
        <v>39390</v>
      </c>
      <c r="C2683" s="3">
        <v>7923</v>
      </c>
      <c r="D2683" s="1">
        <v>80568</v>
      </c>
      <c r="E2683" s="1">
        <v>1</v>
      </c>
      <c r="F2683" s="1">
        <v>1590</v>
      </c>
      <c r="G2683" s="2"/>
    </row>
    <row r="2684" spans="1:7">
      <c r="A2684" s="1">
        <v>73051</v>
      </c>
      <c r="B2684" s="2">
        <v>39390</v>
      </c>
      <c r="C2684" s="3">
        <v>7923</v>
      </c>
      <c r="D2684" s="1">
        <v>66813</v>
      </c>
      <c r="E2684" s="1">
        <v>1</v>
      </c>
      <c r="F2684" s="1">
        <v>195</v>
      </c>
      <c r="G2684" s="2"/>
    </row>
    <row r="2685" spans="1:7">
      <c r="A2685" s="1">
        <v>73071</v>
      </c>
      <c r="B2685" s="2">
        <v>39391</v>
      </c>
      <c r="C2685" s="3">
        <v>1500</v>
      </c>
      <c r="D2685" s="1">
        <v>72217</v>
      </c>
      <c r="E2685" s="1">
        <v>1</v>
      </c>
      <c r="F2685" s="1">
        <v>6299</v>
      </c>
      <c r="G2685" s="2"/>
    </row>
    <row r="2686" spans="1:7">
      <c r="A2686" s="1">
        <v>73102</v>
      </c>
      <c r="B2686" s="2">
        <v>39391</v>
      </c>
      <c r="C2686" s="3">
        <v>3127</v>
      </c>
      <c r="D2686" s="1">
        <v>54831</v>
      </c>
      <c r="E2686" s="1">
        <v>1</v>
      </c>
      <c r="F2686" s="1">
        <v>359</v>
      </c>
      <c r="G2686" s="2"/>
    </row>
    <row r="2687" spans="1:7">
      <c r="A2687" s="1">
        <v>73116</v>
      </c>
      <c r="B2687" s="2">
        <v>39391</v>
      </c>
      <c r="C2687" s="3">
        <v>3827</v>
      </c>
      <c r="D2687" s="1">
        <v>77507</v>
      </c>
      <c r="E2687" s="1">
        <v>1</v>
      </c>
      <c r="F2687" s="1">
        <v>999</v>
      </c>
      <c r="G2687" s="2"/>
    </row>
    <row r="2688" spans="1:7">
      <c r="A2688" s="1">
        <v>73116</v>
      </c>
      <c r="B2688" s="2">
        <v>39391</v>
      </c>
      <c r="C2688" s="3">
        <v>3827</v>
      </c>
      <c r="D2688" s="1">
        <v>77507</v>
      </c>
      <c r="E2688" s="1">
        <v>1</v>
      </c>
      <c r="F2688" s="1">
        <v>999</v>
      </c>
      <c r="G2688" s="2"/>
    </row>
    <row r="2689" spans="1:7">
      <c r="A2689" s="1">
        <v>73156</v>
      </c>
      <c r="B2689" s="2">
        <v>39391</v>
      </c>
      <c r="C2689" s="3">
        <v>7854</v>
      </c>
      <c r="D2689" s="1">
        <v>51159</v>
      </c>
      <c r="E2689" s="1">
        <v>1</v>
      </c>
      <c r="F2689" s="1">
        <v>340</v>
      </c>
      <c r="G2689" s="2"/>
    </row>
    <row r="2690" spans="1:7">
      <c r="A2690" s="1">
        <v>73156</v>
      </c>
      <c r="B2690" s="2">
        <v>39391</v>
      </c>
      <c r="C2690" s="3">
        <v>7854</v>
      </c>
      <c r="D2690" s="1">
        <v>51158</v>
      </c>
      <c r="E2690" s="1">
        <v>1</v>
      </c>
      <c r="F2690" s="1">
        <v>340</v>
      </c>
      <c r="G2690" s="2"/>
    </row>
    <row r="2691" spans="1:7">
      <c r="A2691" s="1">
        <v>73156</v>
      </c>
      <c r="B2691" s="2">
        <v>39391</v>
      </c>
      <c r="C2691" s="3">
        <v>7854</v>
      </c>
      <c r="D2691" s="1">
        <v>51160</v>
      </c>
      <c r="E2691" s="1">
        <v>1</v>
      </c>
      <c r="F2691" s="1">
        <v>340</v>
      </c>
      <c r="G2691" s="2"/>
    </row>
    <row r="2692" spans="1:7">
      <c r="A2692" s="1">
        <v>73199</v>
      </c>
      <c r="B2692" s="2">
        <v>39392</v>
      </c>
      <c r="C2692" s="3">
        <v>284</v>
      </c>
      <c r="D2692" s="1">
        <v>72022</v>
      </c>
      <c r="E2692" s="1">
        <v>1</v>
      </c>
      <c r="F2692" s="1">
        <v>199</v>
      </c>
      <c r="G2692" s="2"/>
    </row>
    <row r="2693" spans="1:7">
      <c r="A2693" s="1">
        <v>73227</v>
      </c>
      <c r="B2693" s="2">
        <v>39392</v>
      </c>
      <c r="C2693" s="3">
        <v>539</v>
      </c>
      <c r="D2693" s="1">
        <v>75929</v>
      </c>
      <c r="E2693" s="1">
        <v>1</v>
      </c>
      <c r="F2693" s="1">
        <v>199</v>
      </c>
      <c r="G2693" s="2"/>
    </row>
    <row r="2694" spans="1:7">
      <c r="A2694" s="1">
        <v>73313</v>
      </c>
      <c r="B2694" s="2">
        <v>39393</v>
      </c>
      <c r="C2694" s="3">
        <v>3212</v>
      </c>
      <c r="D2694" s="1">
        <v>73749</v>
      </c>
      <c r="E2694" s="1">
        <v>1</v>
      </c>
      <c r="F2694" s="1">
        <v>2890</v>
      </c>
      <c r="G2694" s="2"/>
    </row>
    <row r="2695" spans="1:7">
      <c r="A2695" s="1">
        <v>73336</v>
      </c>
      <c r="B2695" s="2">
        <v>39393</v>
      </c>
      <c r="C2695" s="3">
        <v>4967</v>
      </c>
      <c r="D2695" s="1">
        <v>71631</v>
      </c>
      <c r="E2695" s="1">
        <v>1</v>
      </c>
      <c r="F2695" s="1">
        <v>199</v>
      </c>
      <c r="G2695" s="2"/>
    </row>
    <row r="2696" spans="1:7">
      <c r="A2696" s="1">
        <v>73435</v>
      </c>
      <c r="B2696" s="2">
        <v>39394</v>
      </c>
      <c r="C2696" s="3">
        <v>539</v>
      </c>
      <c r="D2696" s="1">
        <v>73749</v>
      </c>
      <c r="E2696" s="1">
        <v>1</v>
      </c>
      <c r="F2696" s="1">
        <v>2450</v>
      </c>
      <c r="G2696" s="2"/>
    </row>
    <row r="2697" spans="1:7">
      <c r="A2697" s="1">
        <v>73463</v>
      </c>
      <c r="B2697" s="2">
        <v>39394</v>
      </c>
      <c r="C2697" s="3">
        <v>7854</v>
      </c>
      <c r="D2697" s="1">
        <v>81547</v>
      </c>
      <c r="E2697" s="1">
        <v>1</v>
      </c>
      <c r="F2697" s="1">
        <v>299</v>
      </c>
      <c r="G2697" s="2"/>
    </row>
    <row r="2698" spans="1:7">
      <c r="A2698" s="1">
        <v>73511</v>
      </c>
      <c r="B2698" s="2">
        <v>39395</v>
      </c>
      <c r="C2698" s="3">
        <v>2843</v>
      </c>
      <c r="D2698" s="1">
        <v>73348</v>
      </c>
      <c r="E2698" s="1">
        <v>1</v>
      </c>
      <c r="F2698" s="1">
        <v>199</v>
      </c>
      <c r="G2698" s="2"/>
    </row>
    <row r="2699" spans="1:7">
      <c r="A2699" s="1">
        <v>73531</v>
      </c>
      <c r="B2699" s="2">
        <v>39395</v>
      </c>
      <c r="C2699" s="3">
        <v>3482</v>
      </c>
      <c r="D2699" s="1">
        <v>83484</v>
      </c>
      <c r="E2699" s="1">
        <v>1</v>
      </c>
      <c r="F2699" s="1">
        <v>7440</v>
      </c>
      <c r="G2699" s="2"/>
    </row>
    <row r="2700" spans="1:7">
      <c r="A2700" s="1">
        <v>73531</v>
      </c>
      <c r="B2700" s="2">
        <v>39395</v>
      </c>
      <c r="C2700" s="3">
        <v>3482</v>
      </c>
      <c r="D2700" s="1">
        <v>2808</v>
      </c>
      <c r="E2700" s="1">
        <v>1</v>
      </c>
      <c r="F2700" s="1">
        <v>129</v>
      </c>
      <c r="G2700" s="2"/>
    </row>
    <row r="2701" spans="1:7">
      <c r="A2701" s="1">
        <v>73531</v>
      </c>
      <c r="B2701" s="2">
        <v>39395</v>
      </c>
      <c r="C2701" s="3">
        <v>3482</v>
      </c>
      <c r="D2701" s="1">
        <v>76461</v>
      </c>
      <c r="E2701" s="1">
        <v>1</v>
      </c>
      <c r="F2701" s="1">
        <v>1550</v>
      </c>
      <c r="G2701" s="2"/>
    </row>
    <row r="2702" spans="1:7">
      <c r="A2702" s="1">
        <v>73531</v>
      </c>
      <c r="B2702" s="2">
        <v>39395</v>
      </c>
      <c r="C2702" s="3">
        <v>3482</v>
      </c>
      <c r="D2702" s="1">
        <v>76254</v>
      </c>
      <c r="E2702" s="1">
        <v>1</v>
      </c>
      <c r="F2702" s="1">
        <v>499</v>
      </c>
      <c r="G2702" s="2"/>
    </row>
    <row r="2703" spans="1:7">
      <c r="A2703" s="1">
        <v>73542</v>
      </c>
      <c r="B2703" s="2">
        <v>39395</v>
      </c>
      <c r="C2703" s="3">
        <v>4687</v>
      </c>
      <c r="D2703" s="1">
        <v>61987</v>
      </c>
      <c r="E2703" s="1">
        <v>1</v>
      </c>
      <c r="F2703" s="1">
        <v>30</v>
      </c>
      <c r="G2703" s="2"/>
    </row>
    <row r="2704" spans="1:7">
      <c r="A2704" s="1">
        <v>73542</v>
      </c>
      <c r="B2704" s="2">
        <v>39395</v>
      </c>
      <c r="C2704" s="3">
        <v>4687</v>
      </c>
      <c r="D2704" s="1">
        <v>61987</v>
      </c>
      <c r="E2704" s="1">
        <v>1</v>
      </c>
      <c r="F2704" s="1">
        <v>30</v>
      </c>
      <c r="G2704" s="2"/>
    </row>
    <row r="2705" spans="1:7">
      <c r="A2705" s="1">
        <v>73545</v>
      </c>
      <c r="B2705" s="2">
        <v>39395</v>
      </c>
      <c r="C2705" s="3">
        <v>4749</v>
      </c>
      <c r="D2705" s="1">
        <v>72290</v>
      </c>
      <c r="E2705" s="1">
        <v>1</v>
      </c>
      <c r="F2705" s="1">
        <v>320</v>
      </c>
      <c r="G2705" s="2"/>
    </row>
    <row r="2706" spans="1:7">
      <c r="A2706" s="1">
        <v>73577</v>
      </c>
      <c r="B2706" s="2">
        <v>39395</v>
      </c>
      <c r="C2706" s="3">
        <v>7665</v>
      </c>
      <c r="D2706" s="1">
        <v>2809</v>
      </c>
      <c r="E2706" s="1">
        <v>1</v>
      </c>
      <c r="F2706" s="1">
        <v>129</v>
      </c>
      <c r="G2706" s="2"/>
    </row>
    <row r="2707" spans="1:7">
      <c r="A2707" s="1">
        <v>73619</v>
      </c>
      <c r="B2707" s="2">
        <v>39396</v>
      </c>
      <c r="C2707" s="3">
        <v>2239</v>
      </c>
      <c r="D2707" s="1">
        <v>67365</v>
      </c>
      <c r="E2707" s="1">
        <v>1</v>
      </c>
      <c r="F2707" s="1">
        <v>343</v>
      </c>
      <c r="G2707" s="2"/>
    </row>
    <row r="2708" spans="1:7">
      <c r="A2708" s="1">
        <v>73619</v>
      </c>
      <c r="B2708" s="2">
        <v>39396</v>
      </c>
      <c r="C2708" s="3">
        <v>2239</v>
      </c>
      <c r="D2708" s="1">
        <v>67364</v>
      </c>
      <c r="E2708" s="1">
        <v>1</v>
      </c>
      <c r="F2708" s="1">
        <v>343</v>
      </c>
      <c r="G2708" s="2"/>
    </row>
    <row r="2709" spans="1:7">
      <c r="A2709" s="1">
        <v>73626</v>
      </c>
      <c r="B2709" s="2">
        <v>39396</v>
      </c>
      <c r="C2709" s="3">
        <v>2393</v>
      </c>
      <c r="D2709" s="1">
        <v>67269</v>
      </c>
      <c r="E2709" s="1">
        <v>1</v>
      </c>
      <c r="F2709" s="1">
        <v>199</v>
      </c>
      <c r="G2709" s="2"/>
    </row>
    <row r="2710" spans="1:7">
      <c r="A2710" s="1">
        <v>73651</v>
      </c>
      <c r="B2710" s="2">
        <v>39396</v>
      </c>
      <c r="C2710" s="3">
        <v>3596</v>
      </c>
      <c r="D2710" s="1">
        <v>16692</v>
      </c>
      <c r="E2710" s="1">
        <v>1</v>
      </c>
      <c r="F2710" s="1">
        <v>65</v>
      </c>
      <c r="G2710" s="2"/>
    </row>
    <row r="2711" spans="1:7">
      <c r="A2711" s="1">
        <v>73702</v>
      </c>
      <c r="B2711" s="2">
        <v>39396</v>
      </c>
      <c r="C2711" s="3">
        <v>7854</v>
      </c>
      <c r="D2711" s="1">
        <v>57477</v>
      </c>
      <c r="E2711" s="1">
        <v>1</v>
      </c>
      <c r="F2711" s="1">
        <v>239</v>
      </c>
      <c r="G2711" s="2"/>
    </row>
    <row r="2712" spans="1:7">
      <c r="A2712" s="1">
        <v>73702</v>
      </c>
      <c r="B2712" s="2">
        <v>39396</v>
      </c>
      <c r="C2712" s="3">
        <v>7854</v>
      </c>
      <c r="D2712" s="1">
        <v>77941</v>
      </c>
      <c r="E2712" s="1">
        <v>1</v>
      </c>
      <c r="F2712" s="1">
        <v>1899</v>
      </c>
      <c r="G2712" s="2"/>
    </row>
    <row r="2713" spans="1:7">
      <c r="A2713" s="1">
        <v>73702</v>
      </c>
      <c r="B2713" s="2">
        <v>39396</v>
      </c>
      <c r="C2713" s="3">
        <v>7854</v>
      </c>
      <c r="D2713" s="1">
        <v>60376</v>
      </c>
      <c r="E2713" s="1">
        <v>1</v>
      </c>
      <c r="F2713" s="1">
        <v>199</v>
      </c>
      <c r="G2713" s="2"/>
    </row>
    <row r="2714" spans="1:7">
      <c r="A2714" s="1">
        <v>73702</v>
      </c>
      <c r="B2714" s="2">
        <v>39396</v>
      </c>
      <c r="C2714" s="3">
        <v>7854</v>
      </c>
      <c r="D2714" s="1">
        <v>73855</v>
      </c>
      <c r="E2714" s="1">
        <v>1</v>
      </c>
      <c r="F2714" s="1">
        <v>999</v>
      </c>
      <c r="G2714" s="2"/>
    </row>
    <row r="2715" spans="1:7">
      <c r="A2715" s="1">
        <v>73702</v>
      </c>
      <c r="B2715" s="2">
        <v>39396</v>
      </c>
      <c r="C2715" s="3">
        <v>7854</v>
      </c>
      <c r="D2715" s="1">
        <v>39949</v>
      </c>
      <c r="E2715" s="1">
        <v>1</v>
      </c>
      <c r="F2715" s="1">
        <v>639</v>
      </c>
      <c r="G2715" s="2"/>
    </row>
    <row r="2716" spans="1:7">
      <c r="A2716" s="1">
        <v>73702</v>
      </c>
      <c r="B2716" s="2">
        <v>39396</v>
      </c>
      <c r="C2716" s="3">
        <v>7854</v>
      </c>
      <c r="D2716" s="1">
        <v>39949</v>
      </c>
      <c r="E2716" s="1">
        <v>1</v>
      </c>
      <c r="F2716" s="1">
        <v>639</v>
      </c>
      <c r="G2716" s="2"/>
    </row>
    <row r="2717" spans="1:7">
      <c r="A2717" s="1">
        <v>73729</v>
      </c>
      <c r="B2717" s="2">
        <v>39397</v>
      </c>
      <c r="C2717" s="3">
        <v>1672</v>
      </c>
      <c r="D2717" s="1">
        <v>84614</v>
      </c>
      <c r="E2717" s="1">
        <v>1</v>
      </c>
      <c r="F2717" s="1">
        <v>1</v>
      </c>
      <c r="G2717" s="2"/>
    </row>
    <row r="2718" spans="1:7">
      <c r="A2718" s="1">
        <v>73730</v>
      </c>
      <c r="B2718" s="2">
        <v>39397</v>
      </c>
      <c r="C2718" s="3">
        <v>1677</v>
      </c>
      <c r="D2718" s="1">
        <v>81894</v>
      </c>
      <c r="E2718" s="1">
        <v>1</v>
      </c>
      <c r="F2718" s="1">
        <v>179</v>
      </c>
      <c r="G2718" s="2"/>
    </row>
    <row r="2719" spans="1:7">
      <c r="A2719" s="1">
        <v>73730</v>
      </c>
      <c r="B2719" s="2">
        <v>39397</v>
      </c>
      <c r="C2719" s="3">
        <v>1677</v>
      </c>
      <c r="D2719" s="1">
        <v>55573</v>
      </c>
      <c r="E2719" s="1">
        <v>1</v>
      </c>
      <c r="F2719" s="1">
        <v>40</v>
      </c>
      <c r="G2719" s="2"/>
    </row>
    <row r="2720" spans="1:7">
      <c r="A2720" s="1">
        <v>73780</v>
      </c>
      <c r="B2720" s="2">
        <v>39397</v>
      </c>
      <c r="C2720" s="3">
        <v>450</v>
      </c>
      <c r="D2720" s="1">
        <v>64598</v>
      </c>
      <c r="E2720" s="1">
        <v>1</v>
      </c>
      <c r="F2720" s="1">
        <v>2700</v>
      </c>
      <c r="G2720" s="2"/>
    </row>
    <row r="2721" spans="1:7">
      <c r="A2721" s="1">
        <v>73797</v>
      </c>
      <c r="B2721" s="2">
        <v>39397</v>
      </c>
      <c r="C2721" s="3">
        <v>542</v>
      </c>
      <c r="D2721" s="1">
        <v>83920</v>
      </c>
      <c r="E2721" s="1">
        <v>1</v>
      </c>
      <c r="F2721" s="1">
        <v>7990</v>
      </c>
      <c r="G2721" s="2"/>
    </row>
    <row r="2722" spans="1:7">
      <c r="A2722" s="1">
        <v>73830</v>
      </c>
      <c r="B2722" s="2">
        <v>39397</v>
      </c>
      <c r="C2722" s="3">
        <v>7854</v>
      </c>
      <c r="D2722" s="1">
        <v>34645</v>
      </c>
      <c r="E2722" s="1">
        <v>1</v>
      </c>
      <c r="F2722" s="1">
        <v>925</v>
      </c>
      <c r="G2722" s="2"/>
    </row>
    <row r="2723" spans="1:7">
      <c r="A2723" s="1">
        <v>73849</v>
      </c>
      <c r="B2723" s="2">
        <v>39398</v>
      </c>
      <c r="C2723" s="3">
        <v>1286</v>
      </c>
      <c r="D2723" s="1">
        <v>58224</v>
      </c>
      <c r="E2723" s="1">
        <v>1</v>
      </c>
      <c r="F2723" s="1">
        <v>239</v>
      </c>
      <c r="G2723" s="2"/>
    </row>
    <row r="2724" spans="1:7">
      <c r="A2724" s="1">
        <v>73851</v>
      </c>
      <c r="B2724" s="2">
        <v>39398</v>
      </c>
      <c r="C2724" s="3">
        <v>139</v>
      </c>
      <c r="D2724" s="1">
        <v>71312</v>
      </c>
      <c r="E2724" s="1">
        <v>1</v>
      </c>
      <c r="F2724" s="1">
        <v>59</v>
      </c>
      <c r="G2724" s="2"/>
    </row>
    <row r="2725" spans="1:7">
      <c r="A2725" s="1">
        <v>73910</v>
      </c>
      <c r="B2725" s="2">
        <v>39398</v>
      </c>
      <c r="C2725" s="3">
        <v>4780</v>
      </c>
      <c r="D2725" s="1">
        <v>40236</v>
      </c>
      <c r="E2725" s="1">
        <v>2</v>
      </c>
      <c r="F2725" s="1">
        <v>1000</v>
      </c>
      <c r="G2725" s="2"/>
    </row>
    <row r="2726" spans="1:7">
      <c r="A2726" s="1">
        <v>73911</v>
      </c>
      <c r="B2726" s="2">
        <v>39398</v>
      </c>
      <c r="C2726" s="3">
        <v>4842</v>
      </c>
      <c r="D2726" s="1">
        <v>67882</v>
      </c>
      <c r="E2726" s="1">
        <v>1</v>
      </c>
      <c r="F2726" s="1">
        <v>999</v>
      </c>
      <c r="G2726" s="2"/>
    </row>
    <row r="2727" spans="1:7">
      <c r="A2727" s="1">
        <v>73954</v>
      </c>
      <c r="B2727" s="2">
        <v>39399</v>
      </c>
      <c r="C2727" s="3">
        <v>1464</v>
      </c>
      <c r="D2727" s="1">
        <v>65674</v>
      </c>
      <c r="E2727" s="1">
        <v>2</v>
      </c>
      <c r="F2727" s="1">
        <v>994</v>
      </c>
      <c r="G2727" s="2"/>
    </row>
    <row r="2728" spans="1:7">
      <c r="A2728" s="1">
        <v>74000</v>
      </c>
      <c r="B2728" s="2">
        <v>39399</v>
      </c>
      <c r="C2728" s="3">
        <v>4687</v>
      </c>
      <c r="D2728" s="1">
        <v>64868</v>
      </c>
      <c r="E2728" s="1">
        <v>1</v>
      </c>
      <c r="F2728" s="1">
        <v>299</v>
      </c>
      <c r="G2728" s="2"/>
    </row>
    <row r="2729" spans="1:7">
      <c r="A2729" s="1">
        <v>74038</v>
      </c>
      <c r="B2729" s="2">
        <v>39400</v>
      </c>
      <c r="C2729" s="3">
        <v>1446</v>
      </c>
      <c r="D2729" s="1">
        <v>68723</v>
      </c>
      <c r="E2729" s="1">
        <v>1</v>
      </c>
      <c r="F2729" s="1">
        <v>340</v>
      </c>
      <c r="G2729" s="2"/>
    </row>
    <row r="2730" spans="1:7">
      <c r="A2730" s="1">
        <v>74038</v>
      </c>
      <c r="B2730" s="2">
        <v>39400</v>
      </c>
      <c r="C2730" s="3">
        <v>1446</v>
      </c>
      <c r="D2730" s="1">
        <v>68718</v>
      </c>
      <c r="E2730" s="1">
        <v>1</v>
      </c>
      <c r="F2730" s="1">
        <v>597</v>
      </c>
      <c r="G2730" s="2"/>
    </row>
    <row r="2731" spans="1:7">
      <c r="A2731" s="1">
        <v>74038</v>
      </c>
      <c r="B2731" s="2">
        <v>39400</v>
      </c>
      <c r="C2731" s="3">
        <v>1446</v>
      </c>
      <c r="D2731" s="1">
        <v>68722</v>
      </c>
      <c r="E2731" s="1">
        <v>1</v>
      </c>
      <c r="F2731" s="1">
        <v>340</v>
      </c>
      <c r="G2731" s="2"/>
    </row>
    <row r="2732" spans="1:7">
      <c r="A2732" s="1">
        <v>74038</v>
      </c>
      <c r="B2732" s="2">
        <v>39400</v>
      </c>
      <c r="C2732" s="3">
        <v>1446</v>
      </c>
      <c r="D2732" s="1">
        <v>68719</v>
      </c>
      <c r="E2732" s="1">
        <v>1</v>
      </c>
      <c r="F2732" s="1">
        <v>340</v>
      </c>
      <c r="G2732" s="2"/>
    </row>
    <row r="2733" spans="1:7">
      <c r="A2733" s="1">
        <v>74038</v>
      </c>
      <c r="B2733" s="2">
        <v>39400</v>
      </c>
      <c r="C2733" s="3">
        <v>1446</v>
      </c>
      <c r="D2733" s="1">
        <v>68721</v>
      </c>
      <c r="E2733" s="1">
        <v>1</v>
      </c>
      <c r="F2733" s="1">
        <v>340</v>
      </c>
      <c r="G2733" s="2"/>
    </row>
    <row r="2734" spans="1:7">
      <c r="A2734" s="1">
        <v>74041</v>
      </c>
      <c r="B2734" s="2">
        <v>39400</v>
      </c>
      <c r="C2734" s="3">
        <v>1500</v>
      </c>
      <c r="D2734" s="1">
        <v>63042</v>
      </c>
      <c r="E2734" s="1">
        <v>1</v>
      </c>
      <c r="F2734" s="1">
        <v>100</v>
      </c>
      <c r="G2734" s="2"/>
    </row>
    <row r="2735" spans="1:7">
      <c r="A2735" s="1">
        <v>74051</v>
      </c>
      <c r="B2735" s="2">
        <v>39400</v>
      </c>
      <c r="C2735" s="3">
        <v>1672</v>
      </c>
      <c r="D2735" s="1">
        <v>83861</v>
      </c>
      <c r="E2735" s="1">
        <v>1</v>
      </c>
      <c r="F2735" s="1">
        <v>1199</v>
      </c>
      <c r="G2735" s="2"/>
    </row>
    <row r="2736" spans="1:7">
      <c r="A2736" s="1">
        <v>74068</v>
      </c>
      <c r="B2736" s="2">
        <v>39400</v>
      </c>
      <c r="C2736" s="3">
        <v>3127</v>
      </c>
      <c r="D2736" s="1">
        <v>80485</v>
      </c>
      <c r="E2736" s="1">
        <v>1</v>
      </c>
      <c r="F2736" s="1">
        <v>1999</v>
      </c>
      <c r="G2736" s="2"/>
    </row>
    <row r="2737" spans="1:7">
      <c r="A2737" s="1">
        <v>74068</v>
      </c>
      <c r="B2737" s="2">
        <v>39400</v>
      </c>
      <c r="C2737" s="3">
        <v>3127</v>
      </c>
      <c r="D2737" s="1">
        <v>56266</v>
      </c>
      <c r="E2737" s="1">
        <v>1</v>
      </c>
      <c r="F2737" s="1">
        <v>349</v>
      </c>
      <c r="G2737" s="2"/>
    </row>
    <row r="2738" spans="1:7">
      <c r="A2738" s="1">
        <v>74085</v>
      </c>
      <c r="B2738" s="2">
        <v>39400</v>
      </c>
      <c r="C2738" s="3">
        <v>4981</v>
      </c>
      <c r="D2738" s="1">
        <v>71631</v>
      </c>
      <c r="E2738" s="1">
        <v>3</v>
      </c>
      <c r="F2738" s="1">
        <v>597</v>
      </c>
      <c r="G2738" s="2"/>
    </row>
    <row r="2739" spans="1:7">
      <c r="A2739" s="1">
        <v>74089</v>
      </c>
      <c r="B2739" s="2">
        <v>39400</v>
      </c>
      <c r="C2739" s="3">
        <v>539</v>
      </c>
      <c r="D2739" s="1">
        <v>2809</v>
      </c>
      <c r="E2739" s="1">
        <v>1</v>
      </c>
      <c r="F2739" s="1">
        <v>129</v>
      </c>
      <c r="G2739" s="2"/>
    </row>
    <row r="2740" spans="1:7">
      <c r="A2740" s="1">
        <v>74089</v>
      </c>
      <c r="B2740" s="2">
        <v>39400</v>
      </c>
      <c r="C2740" s="3">
        <v>539</v>
      </c>
      <c r="D2740" s="1">
        <v>39949</v>
      </c>
      <c r="E2740" s="1">
        <v>1</v>
      </c>
      <c r="F2740" s="1">
        <v>639</v>
      </c>
      <c r="G2740" s="2"/>
    </row>
    <row r="2741" spans="1:7">
      <c r="A2741" s="1">
        <v>74089</v>
      </c>
      <c r="B2741" s="2">
        <v>39400</v>
      </c>
      <c r="C2741" s="3">
        <v>539</v>
      </c>
      <c r="D2741" s="1">
        <v>39948</v>
      </c>
      <c r="E2741" s="1">
        <v>1</v>
      </c>
      <c r="F2741" s="1">
        <v>401</v>
      </c>
      <c r="G2741" s="2"/>
    </row>
    <row r="2742" spans="1:7">
      <c r="A2742" s="1">
        <v>74091</v>
      </c>
      <c r="B2742" s="2">
        <v>39400</v>
      </c>
      <c r="C2742" s="3">
        <v>5697</v>
      </c>
      <c r="D2742" s="1">
        <v>55270</v>
      </c>
      <c r="E2742" s="1">
        <v>1</v>
      </c>
      <c r="F2742" s="1">
        <v>295</v>
      </c>
      <c r="G2742" s="2"/>
    </row>
    <row r="2743" spans="1:7">
      <c r="A2743" s="1">
        <v>74118</v>
      </c>
      <c r="B2743" s="2">
        <v>39401</v>
      </c>
      <c r="C2743" s="3">
        <v>1006</v>
      </c>
      <c r="D2743" s="1">
        <v>61414</v>
      </c>
      <c r="E2743" s="1">
        <v>2</v>
      </c>
      <c r="F2743" s="1">
        <v>798</v>
      </c>
      <c r="G2743" s="2"/>
    </row>
    <row r="2744" spans="1:7">
      <c r="A2744" s="1">
        <v>74122</v>
      </c>
      <c r="B2744" s="2">
        <v>39401</v>
      </c>
      <c r="C2744" s="3">
        <v>1479</v>
      </c>
      <c r="D2744" s="1">
        <v>80356</v>
      </c>
      <c r="E2744" s="1">
        <v>1</v>
      </c>
      <c r="F2744" s="1">
        <v>369</v>
      </c>
      <c r="G2744" s="2"/>
    </row>
    <row r="2745" spans="1:7">
      <c r="A2745" s="1">
        <v>74122</v>
      </c>
      <c r="B2745" s="2">
        <v>39401</v>
      </c>
      <c r="C2745" s="3">
        <v>1479</v>
      </c>
      <c r="D2745" s="1">
        <v>68768</v>
      </c>
      <c r="E2745" s="1">
        <v>1</v>
      </c>
      <c r="F2745" s="1">
        <v>269</v>
      </c>
      <c r="G2745" s="2"/>
    </row>
    <row r="2746" spans="1:7">
      <c r="A2746" s="1">
        <v>74122</v>
      </c>
      <c r="B2746" s="2">
        <v>39401</v>
      </c>
      <c r="C2746" s="3">
        <v>1479</v>
      </c>
      <c r="D2746" s="1">
        <v>81326</v>
      </c>
      <c r="E2746" s="1">
        <v>1</v>
      </c>
      <c r="F2746" s="1">
        <v>289</v>
      </c>
      <c r="G2746" s="2"/>
    </row>
    <row r="2747" spans="1:7">
      <c r="A2747" s="1">
        <v>74196</v>
      </c>
      <c r="B2747" s="2">
        <v>39401</v>
      </c>
      <c r="C2747" s="3">
        <v>6078</v>
      </c>
      <c r="D2747" s="1">
        <v>67368</v>
      </c>
      <c r="E2747" s="1">
        <v>2</v>
      </c>
      <c r="F2747" s="1">
        <v>390</v>
      </c>
      <c r="G2747" s="2"/>
    </row>
    <row r="2748" spans="1:7">
      <c r="A2748" s="1">
        <v>74209</v>
      </c>
      <c r="B2748" s="2">
        <v>39401</v>
      </c>
      <c r="C2748" s="3">
        <v>7854</v>
      </c>
      <c r="D2748" s="1">
        <v>58930</v>
      </c>
      <c r="E2748" s="1">
        <v>1</v>
      </c>
      <c r="F2748" s="1">
        <v>590</v>
      </c>
      <c r="G2748" s="2"/>
    </row>
    <row r="2749" spans="1:7">
      <c r="A2749" s="1">
        <v>74231</v>
      </c>
      <c r="B2749" s="2">
        <v>39402</v>
      </c>
      <c r="C2749" s="3">
        <v>1117</v>
      </c>
      <c r="D2749" s="1">
        <v>75206</v>
      </c>
      <c r="E2749" s="1">
        <v>1</v>
      </c>
      <c r="F2749" s="1">
        <v>225</v>
      </c>
      <c r="G2749" s="2"/>
    </row>
    <row r="2750" spans="1:7">
      <c r="A2750" s="1">
        <v>74231</v>
      </c>
      <c r="B2750" s="2">
        <v>39402</v>
      </c>
      <c r="C2750" s="3">
        <v>1117</v>
      </c>
      <c r="D2750" s="1">
        <v>75203</v>
      </c>
      <c r="E2750" s="1">
        <v>1</v>
      </c>
      <c r="F2750" s="1">
        <v>225</v>
      </c>
      <c r="G2750" s="2"/>
    </row>
    <row r="2751" spans="1:7">
      <c r="A2751" s="1">
        <v>74284</v>
      </c>
      <c r="B2751" s="2">
        <v>39402</v>
      </c>
      <c r="C2751" s="3">
        <v>1677</v>
      </c>
      <c r="D2751" s="1">
        <v>73749</v>
      </c>
      <c r="E2751" s="1">
        <v>1</v>
      </c>
      <c r="F2751" s="1">
        <v>1990</v>
      </c>
      <c r="G2751" s="2"/>
    </row>
    <row r="2752" spans="1:7">
      <c r="A2752" s="1">
        <v>74284</v>
      </c>
      <c r="B2752" s="2">
        <v>39402</v>
      </c>
      <c r="C2752" s="3">
        <v>1677</v>
      </c>
      <c r="D2752" s="1">
        <v>72466</v>
      </c>
      <c r="E2752" s="1">
        <v>1</v>
      </c>
      <c r="F2752" s="1">
        <v>500</v>
      </c>
      <c r="G2752" s="2"/>
    </row>
    <row r="2753" spans="1:7">
      <c r="A2753" s="1">
        <v>74284</v>
      </c>
      <c r="B2753" s="2">
        <v>39402</v>
      </c>
      <c r="C2753" s="3">
        <v>1677</v>
      </c>
      <c r="D2753" s="1">
        <v>69957</v>
      </c>
      <c r="E2753" s="1">
        <v>1</v>
      </c>
      <c r="F2753" s="1">
        <v>399</v>
      </c>
      <c r="G2753" s="2"/>
    </row>
    <row r="2754" spans="1:7">
      <c r="A2754" s="1">
        <v>74323</v>
      </c>
      <c r="B2754" s="2">
        <v>39402</v>
      </c>
      <c r="C2754" s="3">
        <v>2224</v>
      </c>
      <c r="D2754" s="1">
        <v>73749</v>
      </c>
      <c r="E2754" s="1">
        <v>1</v>
      </c>
      <c r="F2754" s="1">
        <v>1990</v>
      </c>
      <c r="G2754" s="2"/>
    </row>
    <row r="2755" spans="1:7">
      <c r="A2755" s="1">
        <v>74325</v>
      </c>
      <c r="B2755" s="2">
        <v>39402</v>
      </c>
      <c r="C2755" s="3">
        <v>2239</v>
      </c>
      <c r="D2755" s="1">
        <v>75408</v>
      </c>
      <c r="E2755" s="1">
        <v>1</v>
      </c>
      <c r="F2755" s="1">
        <v>48</v>
      </c>
      <c r="G2755" s="2"/>
    </row>
    <row r="2756" spans="1:7">
      <c r="A2756" s="1">
        <v>74325</v>
      </c>
      <c r="B2756" s="2">
        <v>39402</v>
      </c>
      <c r="C2756" s="3">
        <v>2239</v>
      </c>
      <c r="D2756" s="1">
        <v>75408</v>
      </c>
      <c r="E2756" s="1">
        <v>1</v>
      </c>
      <c r="F2756" s="1">
        <v>48</v>
      </c>
      <c r="G2756" s="2"/>
    </row>
    <row r="2757" spans="1:7">
      <c r="A2757" s="1">
        <v>74325</v>
      </c>
      <c r="B2757" s="2">
        <v>39402</v>
      </c>
      <c r="C2757" s="3">
        <v>2239</v>
      </c>
      <c r="D2757" s="1">
        <v>75408</v>
      </c>
      <c r="E2757" s="1">
        <v>1</v>
      </c>
      <c r="F2757" s="1">
        <v>48</v>
      </c>
      <c r="G2757" s="2"/>
    </row>
    <row r="2758" spans="1:7">
      <c r="A2758" s="1">
        <v>74325</v>
      </c>
      <c r="B2758" s="2">
        <v>39402</v>
      </c>
      <c r="C2758" s="3">
        <v>2239</v>
      </c>
      <c r="D2758" s="1">
        <v>75408</v>
      </c>
      <c r="E2758" s="1">
        <v>1</v>
      </c>
      <c r="F2758" s="1">
        <v>48</v>
      </c>
      <c r="G2758" s="2"/>
    </row>
    <row r="2759" spans="1:7">
      <c r="A2759" s="1">
        <v>74325</v>
      </c>
      <c r="B2759" s="2">
        <v>39402</v>
      </c>
      <c r="C2759" s="3">
        <v>2239</v>
      </c>
      <c r="D2759" s="1">
        <v>75408</v>
      </c>
      <c r="E2759" s="1">
        <v>1</v>
      </c>
      <c r="F2759" s="1">
        <v>48</v>
      </c>
      <c r="G2759" s="2"/>
    </row>
    <row r="2760" spans="1:7">
      <c r="A2760" s="1">
        <v>74325</v>
      </c>
      <c r="B2760" s="2">
        <v>39402</v>
      </c>
      <c r="C2760" s="3">
        <v>2239</v>
      </c>
      <c r="D2760" s="1">
        <v>75408</v>
      </c>
      <c r="E2760" s="1">
        <v>1</v>
      </c>
      <c r="F2760" s="1">
        <v>48</v>
      </c>
      <c r="G2760" s="2"/>
    </row>
    <row r="2761" spans="1:7">
      <c r="A2761" s="1">
        <v>74325</v>
      </c>
      <c r="B2761" s="2">
        <v>39402</v>
      </c>
      <c r="C2761" s="3">
        <v>2239</v>
      </c>
      <c r="D2761" s="1">
        <v>67366</v>
      </c>
      <c r="E2761" s="1">
        <v>1</v>
      </c>
      <c r="F2761" s="1">
        <v>343</v>
      </c>
      <c r="G2761" s="2"/>
    </row>
    <row r="2762" spans="1:7">
      <c r="A2762" s="1">
        <v>74360</v>
      </c>
      <c r="B2762" s="2">
        <v>39402</v>
      </c>
      <c r="C2762" s="3">
        <v>2800</v>
      </c>
      <c r="D2762" s="1">
        <v>40233</v>
      </c>
      <c r="E2762" s="1">
        <v>4</v>
      </c>
      <c r="F2762" s="1">
        <v>1312</v>
      </c>
      <c r="G2762" s="2"/>
    </row>
    <row r="2763" spans="1:7">
      <c r="A2763" s="1">
        <v>74366</v>
      </c>
      <c r="B2763" s="2">
        <v>39402</v>
      </c>
      <c r="C2763" s="3">
        <v>287</v>
      </c>
      <c r="D2763" s="1">
        <v>75408</v>
      </c>
      <c r="E2763" s="1">
        <v>1</v>
      </c>
      <c r="F2763" s="1">
        <v>48</v>
      </c>
      <c r="G2763" s="2"/>
    </row>
    <row r="2764" spans="1:7">
      <c r="A2764" s="1">
        <v>74366</v>
      </c>
      <c r="B2764" s="2">
        <v>39402</v>
      </c>
      <c r="C2764" s="3">
        <v>287</v>
      </c>
      <c r="D2764" s="1">
        <v>75408</v>
      </c>
      <c r="E2764" s="1">
        <v>1</v>
      </c>
      <c r="F2764" s="1">
        <v>48</v>
      </c>
      <c r="G2764" s="2"/>
    </row>
    <row r="2765" spans="1:7">
      <c r="A2765" s="1">
        <v>74366</v>
      </c>
      <c r="B2765" s="2">
        <v>39402</v>
      </c>
      <c r="C2765" s="3">
        <v>287</v>
      </c>
      <c r="D2765" s="1">
        <v>75408</v>
      </c>
      <c r="E2765" s="1">
        <v>1</v>
      </c>
      <c r="F2765" s="1">
        <v>48</v>
      </c>
      <c r="G2765" s="2"/>
    </row>
    <row r="2766" spans="1:7">
      <c r="A2766" s="1">
        <v>74366</v>
      </c>
      <c r="B2766" s="2">
        <v>39402</v>
      </c>
      <c r="C2766" s="3">
        <v>287</v>
      </c>
      <c r="D2766" s="1">
        <v>75408</v>
      </c>
      <c r="E2766" s="1">
        <v>1</v>
      </c>
      <c r="F2766" s="1">
        <v>48</v>
      </c>
      <c r="G2766" s="2"/>
    </row>
    <row r="2767" spans="1:7">
      <c r="A2767" s="1">
        <v>74366</v>
      </c>
      <c r="B2767" s="2">
        <v>39402</v>
      </c>
      <c r="C2767" s="3">
        <v>287</v>
      </c>
      <c r="D2767" s="1">
        <v>75408</v>
      </c>
      <c r="E2767" s="1">
        <v>1</v>
      </c>
      <c r="F2767" s="1">
        <v>48</v>
      </c>
      <c r="G2767" s="2"/>
    </row>
    <row r="2768" spans="1:7">
      <c r="A2768" s="1">
        <v>74366</v>
      </c>
      <c r="B2768" s="2">
        <v>39402</v>
      </c>
      <c r="C2768" s="3">
        <v>287</v>
      </c>
      <c r="D2768" s="1">
        <v>75408</v>
      </c>
      <c r="E2768" s="1">
        <v>1</v>
      </c>
      <c r="F2768" s="1">
        <v>48</v>
      </c>
      <c r="G2768" s="2"/>
    </row>
    <row r="2769" spans="1:7">
      <c r="A2769" s="1">
        <v>74366</v>
      </c>
      <c r="B2769" s="2">
        <v>39402</v>
      </c>
      <c r="C2769" s="3">
        <v>287</v>
      </c>
      <c r="D2769" s="1">
        <v>75408</v>
      </c>
      <c r="E2769" s="1">
        <v>1</v>
      </c>
      <c r="F2769" s="1">
        <v>48</v>
      </c>
      <c r="G2769" s="2"/>
    </row>
    <row r="2770" spans="1:7">
      <c r="A2770" s="1">
        <v>74366</v>
      </c>
      <c r="B2770" s="2">
        <v>39402</v>
      </c>
      <c r="C2770" s="3">
        <v>287</v>
      </c>
      <c r="D2770" s="1">
        <v>75408</v>
      </c>
      <c r="E2770" s="1">
        <v>1</v>
      </c>
      <c r="F2770" s="1">
        <v>48</v>
      </c>
      <c r="G2770" s="2"/>
    </row>
    <row r="2771" spans="1:7">
      <c r="A2771" s="1">
        <v>74366</v>
      </c>
      <c r="B2771" s="2">
        <v>39402</v>
      </c>
      <c r="C2771" s="3">
        <v>287</v>
      </c>
      <c r="D2771" s="1">
        <v>75408</v>
      </c>
      <c r="E2771" s="1">
        <v>1</v>
      </c>
      <c r="F2771" s="1">
        <v>48</v>
      </c>
      <c r="G2771" s="2"/>
    </row>
    <row r="2772" spans="1:7">
      <c r="A2772" s="1">
        <v>74366</v>
      </c>
      <c r="B2772" s="2">
        <v>39402</v>
      </c>
      <c r="C2772" s="3">
        <v>287</v>
      </c>
      <c r="D2772" s="1">
        <v>75408</v>
      </c>
      <c r="E2772" s="1">
        <v>1</v>
      </c>
      <c r="F2772" s="1">
        <v>48</v>
      </c>
      <c r="G2772" s="2"/>
    </row>
    <row r="2773" spans="1:7">
      <c r="A2773" s="1">
        <v>74366</v>
      </c>
      <c r="B2773" s="2">
        <v>39402</v>
      </c>
      <c r="C2773" s="3">
        <v>287</v>
      </c>
      <c r="D2773" s="1">
        <v>75408</v>
      </c>
      <c r="E2773" s="1">
        <v>1</v>
      </c>
      <c r="F2773" s="1">
        <v>48</v>
      </c>
      <c r="G2773" s="2"/>
    </row>
    <row r="2774" spans="1:7">
      <c r="A2774" s="1">
        <v>74366</v>
      </c>
      <c r="B2774" s="2">
        <v>39402</v>
      </c>
      <c r="C2774" s="3">
        <v>287</v>
      </c>
      <c r="D2774" s="1">
        <v>75408</v>
      </c>
      <c r="E2774" s="1">
        <v>1</v>
      </c>
      <c r="F2774" s="1">
        <v>48</v>
      </c>
      <c r="G2774" s="2"/>
    </row>
    <row r="2775" spans="1:7">
      <c r="A2775" s="1">
        <v>74366</v>
      </c>
      <c r="B2775" s="2">
        <v>39402</v>
      </c>
      <c r="C2775" s="3">
        <v>287</v>
      </c>
      <c r="D2775" s="1">
        <v>71785</v>
      </c>
      <c r="E2775" s="1">
        <v>1</v>
      </c>
      <c r="F2775" s="1">
        <v>499</v>
      </c>
      <c r="G2775" s="2"/>
    </row>
    <row r="2776" spans="1:7">
      <c r="A2776" s="1">
        <v>74390</v>
      </c>
      <c r="B2776" s="2">
        <v>39402</v>
      </c>
      <c r="C2776" s="3">
        <v>332</v>
      </c>
      <c r="D2776" s="1">
        <v>69957</v>
      </c>
      <c r="E2776" s="1">
        <v>1</v>
      </c>
      <c r="F2776" s="1">
        <v>399</v>
      </c>
      <c r="G2776" s="2"/>
    </row>
    <row r="2777" spans="1:7">
      <c r="A2777" s="1">
        <v>74419</v>
      </c>
      <c r="B2777" s="2">
        <v>39402</v>
      </c>
      <c r="C2777" s="3">
        <v>3794</v>
      </c>
      <c r="D2777" s="1">
        <v>73749</v>
      </c>
      <c r="E2777" s="1">
        <v>1</v>
      </c>
      <c r="F2777" s="1">
        <v>1990</v>
      </c>
      <c r="G2777" s="2"/>
    </row>
    <row r="2778" spans="1:7">
      <c r="A2778" s="1">
        <v>74467</v>
      </c>
      <c r="B2778" s="2">
        <v>39402</v>
      </c>
      <c r="C2778" s="3">
        <v>449</v>
      </c>
      <c r="D2778" s="1">
        <v>75212</v>
      </c>
      <c r="E2778" s="1">
        <v>1</v>
      </c>
      <c r="F2778" s="1">
        <v>129</v>
      </c>
      <c r="G2778" s="2"/>
    </row>
    <row r="2779" spans="1:7">
      <c r="A2779" s="1">
        <v>74467</v>
      </c>
      <c r="B2779" s="2">
        <v>39402</v>
      </c>
      <c r="C2779" s="3">
        <v>449</v>
      </c>
      <c r="D2779" s="1">
        <v>77507</v>
      </c>
      <c r="E2779" s="1">
        <v>3</v>
      </c>
      <c r="F2779" s="1">
        <v>2697</v>
      </c>
      <c r="G2779" s="2"/>
    </row>
    <row r="2780" spans="1:7">
      <c r="A2780" s="1">
        <v>74467</v>
      </c>
      <c r="B2780" s="2">
        <v>39402</v>
      </c>
      <c r="C2780" s="3">
        <v>449</v>
      </c>
      <c r="D2780" s="1">
        <v>75188</v>
      </c>
      <c r="E2780" s="1">
        <v>1</v>
      </c>
      <c r="F2780" s="1">
        <v>299</v>
      </c>
      <c r="G2780" s="2"/>
    </row>
    <row r="2781" spans="1:7">
      <c r="A2781" s="1">
        <v>74486</v>
      </c>
      <c r="B2781" s="2">
        <v>39402</v>
      </c>
      <c r="C2781" s="3">
        <v>4825</v>
      </c>
      <c r="D2781" s="1">
        <v>73749</v>
      </c>
      <c r="E2781" s="1">
        <v>1</v>
      </c>
      <c r="F2781" s="1">
        <v>1990</v>
      </c>
      <c r="G2781" s="2"/>
    </row>
    <row r="2782" spans="1:7">
      <c r="A2782" s="1">
        <v>74541</v>
      </c>
      <c r="B2782" s="2">
        <v>39402</v>
      </c>
      <c r="C2782" s="3">
        <v>5781</v>
      </c>
      <c r="D2782" s="1">
        <v>69997</v>
      </c>
      <c r="E2782" s="1">
        <v>2</v>
      </c>
      <c r="F2782" s="1">
        <v>318</v>
      </c>
      <c r="G2782" s="2"/>
    </row>
    <row r="2783" spans="1:7">
      <c r="A2783" s="1">
        <v>74661</v>
      </c>
      <c r="B2783" s="2">
        <v>39402</v>
      </c>
      <c r="C2783" s="3">
        <v>923</v>
      </c>
      <c r="D2783" s="1">
        <v>75183</v>
      </c>
      <c r="E2783" s="1">
        <v>1</v>
      </c>
      <c r="F2783" s="1">
        <v>988</v>
      </c>
      <c r="G2783" s="2"/>
    </row>
    <row r="2784" spans="1:7">
      <c r="A2784" s="1">
        <v>74661</v>
      </c>
      <c r="B2784" s="2">
        <v>39402</v>
      </c>
      <c r="C2784" s="3">
        <v>923</v>
      </c>
      <c r="D2784" s="1">
        <v>72178</v>
      </c>
      <c r="E2784" s="1">
        <v>1</v>
      </c>
      <c r="F2784" s="1">
        <v>130</v>
      </c>
      <c r="G2784" s="2"/>
    </row>
    <row r="2785" spans="1:7">
      <c r="A2785" s="1">
        <v>74661</v>
      </c>
      <c r="B2785" s="2">
        <v>39402</v>
      </c>
      <c r="C2785" s="3">
        <v>923</v>
      </c>
      <c r="D2785" s="1">
        <v>80358</v>
      </c>
      <c r="E2785" s="1">
        <v>1</v>
      </c>
      <c r="F2785" s="1">
        <v>399</v>
      </c>
      <c r="G2785" s="2"/>
    </row>
    <row r="2786" spans="1:7">
      <c r="A2786" s="1">
        <v>74676</v>
      </c>
      <c r="B2786" s="2">
        <v>39403</v>
      </c>
      <c r="C2786" s="3">
        <v>1118</v>
      </c>
      <c r="D2786" s="1">
        <v>62533</v>
      </c>
      <c r="E2786" s="1">
        <v>1</v>
      </c>
      <c r="F2786" s="1">
        <v>129</v>
      </c>
      <c r="G2786" s="2"/>
    </row>
    <row r="2787" spans="1:7">
      <c r="A2787" s="1">
        <v>74731</v>
      </c>
      <c r="B2787" s="2">
        <v>39403</v>
      </c>
      <c r="C2787" s="3">
        <v>1672</v>
      </c>
      <c r="D2787" s="1">
        <v>75485</v>
      </c>
      <c r="E2787" s="1">
        <v>1</v>
      </c>
      <c r="F2787" s="1">
        <v>349</v>
      </c>
      <c r="G2787" s="2"/>
    </row>
    <row r="2788" spans="1:7">
      <c r="A2788" s="1">
        <v>74731</v>
      </c>
      <c r="B2788" s="2">
        <v>39403</v>
      </c>
      <c r="C2788" s="3">
        <v>1672</v>
      </c>
      <c r="D2788" s="1">
        <v>83821</v>
      </c>
      <c r="E2788" s="1">
        <v>1</v>
      </c>
      <c r="F2788" s="1">
        <v>699</v>
      </c>
      <c r="G2788" s="2"/>
    </row>
    <row r="2789" spans="1:7">
      <c r="A2789" s="1">
        <v>74758</v>
      </c>
      <c r="B2789" s="2">
        <v>39403</v>
      </c>
      <c r="C2789" s="3">
        <v>2030</v>
      </c>
      <c r="D2789" s="1">
        <v>65630</v>
      </c>
      <c r="E2789" s="1">
        <v>1</v>
      </c>
      <c r="F2789" s="1">
        <v>89</v>
      </c>
      <c r="G2789" s="2"/>
    </row>
    <row r="2790" spans="1:7">
      <c r="A2790" s="1">
        <v>74771</v>
      </c>
      <c r="B2790" s="2">
        <v>39403</v>
      </c>
      <c r="C2790" s="3">
        <v>2224</v>
      </c>
      <c r="D2790" s="1">
        <v>70709</v>
      </c>
      <c r="E2790" s="1">
        <v>1</v>
      </c>
      <c r="F2790" s="1">
        <v>899</v>
      </c>
      <c r="G2790" s="2"/>
    </row>
    <row r="2791" spans="1:7">
      <c r="A2791" s="1">
        <v>74828</v>
      </c>
      <c r="B2791" s="2">
        <v>39403</v>
      </c>
      <c r="C2791" s="3">
        <v>2814</v>
      </c>
      <c r="D2791" s="1">
        <v>73749</v>
      </c>
      <c r="E2791" s="1">
        <v>1</v>
      </c>
      <c r="F2791" s="1">
        <v>1990</v>
      </c>
      <c r="G2791" s="2"/>
    </row>
    <row r="2792" spans="1:7">
      <c r="A2792" s="1">
        <v>74833</v>
      </c>
      <c r="B2792" s="2">
        <v>39403</v>
      </c>
      <c r="C2792" s="3">
        <v>287</v>
      </c>
      <c r="D2792" s="1">
        <v>73749</v>
      </c>
      <c r="E2792" s="1">
        <v>1</v>
      </c>
      <c r="F2792" s="1">
        <v>1990</v>
      </c>
      <c r="G2792" s="2"/>
    </row>
    <row r="2793" spans="1:7">
      <c r="A2793" s="1">
        <v>74833</v>
      </c>
      <c r="B2793" s="2">
        <v>39403</v>
      </c>
      <c r="C2793" s="3">
        <v>287</v>
      </c>
      <c r="D2793" s="1">
        <v>83919</v>
      </c>
      <c r="E2793" s="1">
        <v>1</v>
      </c>
      <c r="F2793" s="1">
        <v>5998</v>
      </c>
      <c r="G2793" s="2"/>
    </row>
    <row r="2794" spans="1:7">
      <c r="A2794" s="1">
        <v>74945</v>
      </c>
      <c r="B2794" s="2">
        <v>39403</v>
      </c>
      <c r="C2794" s="3">
        <v>449</v>
      </c>
      <c r="D2794" s="1">
        <v>82008</v>
      </c>
      <c r="E2794" s="1">
        <v>1</v>
      </c>
      <c r="F2794" s="1">
        <v>999</v>
      </c>
      <c r="G2794" s="2"/>
    </row>
    <row r="2795" spans="1:7">
      <c r="A2795" s="1">
        <v>74945</v>
      </c>
      <c r="B2795" s="2">
        <v>39403</v>
      </c>
      <c r="C2795" s="3">
        <v>449</v>
      </c>
      <c r="D2795" s="1">
        <v>82008</v>
      </c>
      <c r="E2795" s="1">
        <v>1</v>
      </c>
      <c r="F2795" s="1">
        <v>999</v>
      </c>
      <c r="G2795" s="2"/>
    </row>
    <row r="2796" spans="1:7">
      <c r="A2796" s="1">
        <v>74945</v>
      </c>
      <c r="B2796" s="2">
        <v>39403</v>
      </c>
      <c r="C2796" s="3">
        <v>449</v>
      </c>
      <c r="D2796" s="1">
        <v>83860</v>
      </c>
      <c r="E2796" s="1">
        <v>1</v>
      </c>
      <c r="F2796" s="1">
        <v>7690</v>
      </c>
      <c r="G2796" s="2"/>
    </row>
    <row r="2797" spans="1:7">
      <c r="A2797" s="1">
        <v>74945</v>
      </c>
      <c r="B2797" s="2">
        <v>39403</v>
      </c>
      <c r="C2797" s="3">
        <v>449</v>
      </c>
      <c r="D2797" s="1">
        <v>55217</v>
      </c>
      <c r="E2797" s="1">
        <v>2</v>
      </c>
      <c r="F2797" s="1">
        <v>162</v>
      </c>
      <c r="G2797" s="2"/>
    </row>
    <row r="2798" spans="1:7">
      <c r="A2798" s="1">
        <v>74945</v>
      </c>
      <c r="B2798" s="2">
        <v>39403</v>
      </c>
      <c r="C2798" s="3">
        <v>449</v>
      </c>
      <c r="D2798" s="1">
        <v>16780</v>
      </c>
      <c r="E2798" s="1">
        <v>4</v>
      </c>
      <c r="F2798" s="1">
        <v>320</v>
      </c>
      <c r="G2798" s="2"/>
    </row>
    <row r="2799" spans="1:7">
      <c r="A2799" s="1">
        <v>74945</v>
      </c>
      <c r="B2799" s="2">
        <v>39403</v>
      </c>
      <c r="C2799" s="3">
        <v>449</v>
      </c>
      <c r="D2799" s="1">
        <v>72461</v>
      </c>
      <c r="E2799" s="1">
        <v>1</v>
      </c>
      <c r="F2799" s="1">
        <v>500</v>
      </c>
      <c r="G2799" s="2"/>
    </row>
    <row r="2800" spans="1:7">
      <c r="A2800" s="1">
        <v>74945</v>
      </c>
      <c r="B2800" s="2">
        <v>39403</v>
      </c>
      <c r="C2800" s="3">
        <v>449</v>
      </c>
      <c r="D2800" s="1">
        <v>69957</v>
      </c>
      <c r="E2800" s="1">
        <v>1</v>
      </c>
      <c r="F2800" s="1">
        <v>399</v>
      </c>
      <c r="G2800" s="2"/>
    </row>
    <row r="2801" spans="1:7">
      <c r="A2801" s="1">
        <v>74953</v>
      </c>
      <c r="B2801" s="2">
        <v>39403</v>
      </c>
      <c r="C2801" s="3">
        <v>4575</v>
      </c>
      <c r="D2801" s="1">
        <v>48863</v>
      </c>
      <c r="E2801" s="1">
        <v>1</v>
      </c>
      <c r="F2801" s="1">
        <v>0</v>
      </c>
      <c r="G2801" s="2"/>
    </row>
    <row r="2802" spans="1:7">
      <c r="A2802" s="1">
        <v>74953</v>
      </c>
      <c r="B2802" s="2">
        <v>39403</v>
      </c>
      <c r="C2802" s="3">
        <v>4575</v>
      </c>
      <c r="D2802" s="1">
        <v>66570</v>
      </c>
      <c r="E2802" s="1">
        <v>1</v>
      </c>
      <c r="F2802" s="1">
        <v>400</v>
      </c>
      <c r="G2802" s="2"/>
    </row>
    <row r="2803" spans="1:7">
      <c r="A2803" s="1">
        <v>74953</v>
      </c>
      <c r="B2803" s="2">
        <v>39403</v>
      </c>
      <c r="C2803" s="3">
        <v>4575</v>
      </c>
      <c r="D2803" s="1">
        <v>63042</v>
      </c>
      <c r="E2803" s="1">
        <v>1</v>
      </c>
      <c r="F2803" s="1">
        <v>0</v>
      </c>
      <c r="G2803" s="2"/>
    </row>
    <row r="2804" spans="1:7">
      <c r="A2804" s="1">
        <v>74997</v>
      </c>
      <c r="B2804" s="2">
        <v>39403</v>
      </c>
      <c r="C2804" s="3">
        <v>5348</v>
      </c>
      <c r="D2804" s="1">
        <v>84357</v>
      </c>
      <c r="E2804" s="1">
        <v>1</v>
      </c>
      <c r="F2804" s="1">
        <v>16550</v>
      </c>
      <c r="G2804" s="2"/>
    </row>
    <row r="2805" spans="1:7">
      <c r="A2805" s="1">
        <v>74997</v>
      </c>
      <c r="B2805" s="2">
        <v>39403</v>
      </c>
      <c r="C2805" s="3">
        <v>5348</v>
      </c>
      <c r="D2805" s="1">
        <v>72466</v>
      </c>
      <c r="E2805" s="1">
        <v>2</v>
      </c>
      <c r="F2805" s="1">
        <v>400</v>
      </c>
      <c r="G2805" s="2"/>
    </row>
    <row r="2806" spans="1:7">
      <c r="A2806" s="1">
        <v>75019</v>
      </c>
      <c r="B2806" s="2">
        <v>39403</v>
      </c>
      <c r="C2806" s="3">
        <v>5781</v>
      </c>
      <c r="D2806" s="1">
        <v>75207</v>
      </c>
      <c r="E2806" s="1">
        <v>3</v>
      </c>
      <c r="F2806" s="1">
        <v>720</v>
      </c>
      <c r="G2806" s="2"/>
    </row>
    <row r="2807" spans="1:7">
      <c r="A2807" s="1">
        <v>75054</v>
      </c>
      <c r="B2807" s="2">
        <v>39403</v>
      </c>
      <c r="C2807" s="3">
        <v>655</v>
      </c>
      <c r="D2807" s="1">
        <v>83855</v>
      </c>
      <c r="E2807" s="1">
        <v>1</v>
      </c>
      <c r="F2807" s="1">
        <v>11068</v>
      </c>
      <c r="G2807" s="2"/>
    </row>
    <row r="2808" spans="1:7">
      <c r="A2808" s="1">
        <v>75068</v>
      </c>
      <c r="B2808" s="2">
        <v>39403</v>
      </c>
      <c r="C2808" s="3">
        <v>6828</v>
      </c>
      <c r="D2808" s="1">
        <v>70709</v>
      </c>
      <c r="E2808" s="1">
        <v>1</v>
      </c>
      <c r="F2808" s="1">
        <v>899</v>
      </c>
      <c r="G2808" s="2"/>
    </row>
    <row r="2809" spans="1:7">
      <c r="A2809" s="1">
        <v>75115</v>
      </c>
      <c r="B2809" s="2">
        <v>39403</v>
      </c>
      <c r="C2809" s="3">
        <v>7794</v>
      </c>
      <c r="D2809" s="1">
        <v>26466</v>
      </c>
      <c r="E2809" s="1">
        <v>1</v>
      </c>
      <c r="F2809" s="1">
        <v>400</v>
      </c>
      <c r="G2809" s="2"/>
    </row>
    <row r="2810" spans="1:7">
      <c r="A2810" s="1">
        <v>75115</v>
      </c>
      <c r="B2810" s="2">
        <v>39403</v>
      </c>
      <c r="C2810" s="3">
        <v>7794</v>
      </c>
      <c r="D2810" s="1">
        <v>69506</v>
      </c>
      <c r="E2810" s="1">
        <v>1</v>
      </c>
      <c r="F2810" s="1">
        <v>3591</v>
      </c>
      <c r="G2810" s="2"/>
    </row>
    <row r="2811" spans="1:7">
      <c r="A2811" s="1">
        <v>75115</v>
      </c>
      <c r="B2811" s="2">
        <v>39403</v>
      </c>
      <c r="C2811" s="3">
        <v>7794</v>
      </c>
      <c r="D2811" s="1">
        <v>84171</v>
      </c>
      <c r="E2811" s="1">
        <v>1</v>
      </c>
      <c r="F2811" s="1">
        <v>1688</v>
      </c>
      <c r="G2811" s="2"/>
    </row>
    <row r="2812" spans="1:7">
      <c r="A2812" s="1">
        <v>75161</v>
      </c>
      <c r="B2812" s="2">
        <v>39403</v>
      </c>
      <c r="C2812" s="3">
        <v>921</v>
      </c>
      <c r="D2812" s="1">
        <v>2840</v>
      </c>
      <c r="E2812" s="1">
        <v>2</v>
      </c>
      <c r="F2812" s="1">
        <v>81</v>
      </c>
      <c r="G2812" s="2"/>
    </row>
    <row r="2813" spans="1:7">
      <c r="A2813" s="1">
        <v>75212</v>
      </c>
      <c r="B2813" s="2">
        <v>39404</v>
      </c>
      <c r="C2813" s="3">
        <v>139</v>
      </c>
      <c r="D2813" s="1">
        <v>81752</v>
      </c>
      <c r="E2813" s="1">
        <v>1</v>
      </c>
      <c r="F2813" s="1">
        <v>279</v>
      </c>
      <c r="G2813" s="2"/>
    </row>
    <row r="2814" spans="1:7">
      <c r="A2814" s="1">
        <v>75291</v>
      </c>
      <c r="B2814" s="2">
        <v>39404</v>
      </c>
      <c r="C2814" s="3">
        <v>2194</v>
      </c>
      <c r="D2814" s="1">
        <v>64999</v>
      </c>
      <c r="E2814" s="1">
        <v>1</v>
      </c>
      <c r="F2814" s="1">
        <v>161</v>
      </c>
      <c r="G2814" s="2"/>
    </row>
    <row r="2815" spans="1:7">
      <c r="A2815" s="1">
        <v>75292</v>
      </c>
      <c r="B2815" s="2">
        <v>39404</v>
      </c>
      <c r="C2815" s="3">
        <v>2205</v>
      </c>
      <c r="D2815" s="1">
        <v>83172</v>
      </c>
      <c r="E2815" s="1">
        <v>2</v>
      </c>
      <c r="F2815" s="1">
        <v>1222</v>
      </c>
      <c r="G2815" s="2"/>
    </row>
    <row r="2816" spans="1:7">
      <c r="A2816" s="1">
        <v>75304</v>
      </c>
      <c r="B2816" s="2">
        <v>39404</v>
      </c>
      <c r="C2816" s="3">
        <v>2377</v>
      </c>
      <c r="D2816" s="1">
        <v>67757</v>
      </c>
      <c r="E2816" s="1">
        <v>1</v>
      </c>
      <c r="F2816" s="1">
        <v>289</v>
      </c>
      <c r="G2816" s="2"/>
    </row>
    <row r="2817" spans="1:7">
      <c r="A2817" s="1">
        <v>75304</v>
      </c>
      <c r="B2817" s="2">
        <v>39404</v>
      </c>
      <c r="C2817" s="3">
        <v>2377</v>
      </c>
      <c r="D2817" s="1">
        <v>77016</v>
      </c>
      <c r="E2817" s="1">
        <v>1</v>
      </c>
      <c r="F2817" s="1">
        <v>399</v>
      </c>
      <c r="G2817" s="2"/>
    </row>
    <row r="2818" spans="1:7">
      <c r="A2818" s="1">
        <v>75322</v>
      </c>
      <c r="B2818" s="2">
        <v>39404</v>
      </c>
      <c r="C2818" s="3">
        <v>2501</v>
      </c>
      <c r="D2818" s="1">
        <v>73749</v>
      </c>
      <c r="E2818" s="1">
        <v>1</v>
      </c>
      <c r="F2818" s="1">
        <v>1990</v>
      </c>
      <c r="G2818" s="2"/>
    </row>
    <row r="2819" spans="1:7">
      <c r="A2819" s="1">
        <v>75359</v>
      </c>
      <c r="B2819" s="2">
        <v>39404</v>
      </c>
      <c r="C2819" s="3">
        <v>284</v>
      </c>
      <c r="D2819" s="1">
        <v>75408</v>
      </c>
      <c r="E2819" s="1">
        <v>2</v>
      </c>
      <c r="F2819" s="1">
        <v>96</v>
      </c>
      <c r="G2819" s="2"/>
    </row>
    <row r="2820" spans="1:7">
      <c r="A2820" s="1">
        <v>75359</v>
      </c>
      <c r="B2820" s="2">
        <v>39404</v>
      </c>
      <c r="C2820" s="3">
        <v>284</v>
      </c>
      <c r="D2820" s="1">
        <v>75408</v>
      </c>
      <c r="E2820" s="1">
        <v>2</v>
      </c>
      <c r="F2820" s="1">
        <v>96</v>
      </c>
      <c r="G2820" s="2"/>
    </row>
    <row r="2821" spans="1:7">
      <c r="A2821" s="1">
        <v>75359</v>
      </c>
      <c r="B2821" s="2">
        <v>39404</v>
      </c>
      <c r="C2821" s="3">
        <v>284</v>
      </c>
      <c r="D2821" s="1">
        <v>75408</v>
      </c>
      <c r="E2821" s="1">
        <v>2</v>
      </c>
      <c r="F2821" s="1">
        <v>96</v>
      </c>
      <c r="G2821" s="2"/>
    </row>
    <row r="2822" spans="1:7">
      <c r="A2822" s="1">
        <v>75359</v>
      </c>
      <c r="B2822" s="2">
        <v>39404</v>
      </c>
      <c r="C2822" s="3">
        <v>284</v>
      </c>
      <c r="D2822" s="1">
        <v>75408</v>
      </c>
      <c r="E2822" s="1">
        <v>2</v>
      </c>
      <c r="F2822" s="1">
        <v>96</v>
      </c>
      <c r="G2822" s="2"/>
    </row>
    <row r="2823" spans="1:7">
      <c r="A2823" s="1">
        <v>75359</v>
      </c>
      <c r="B2823" s="2">
        <v>39404</v>
      </c>
      <c r="C2823" s="3">
        <v>284</v>
      </c>
      <c r="D2823" s="1">
        <v>75408</v>
      </c>
      <c r="E2823" s="1">
        <v>2</v>
      </c>
      <c r="F2823" s="1">
        <v>96</v>
      </c>
      <c r="G2823" s="2"/>
    </row>
    <row r="2824" spans="1:7">
      <c r="A2824" s="1">
        <v>75359</v>
      </c>
      <c r="B2824" s="2">
        <v>39404</v>
      </c>
      <c r="C2824" s="3">
        <v>284</v>
      </c>
      <c r="D2824" s="1">
        <v>75408</v>
      </c>
      <c r="E2824" s="1">
        <v>2</v>
      </c>
      <c r="F2824" s="1">
        <v>96</v>
      </c>
      <c r="G2824" s="2"/>
    </row>
    <row r="2825" spans="1:7">
      <c r="A2825" s="1">
        <v>75359</v>
      </c>
      <c r="B2825" s="2">
        <v>39404</v>
      </c>
      <c r="C2825" s="3">
        <v>284</v>
      </c>
      <c r="D2825" s="1">
        <v>16692</v>
      </c>
      <c r="E2825" s="1">
        <v>1</v>
      </c>
      <c r="F2825" s="1">
        <v>65</v>
      </c>
      <c r="G2825" s="2"/>
    </row>
    <row r="2826" spans="1:7">
      <c r="A2826" s="1">
        <v>75359</v>
      </c>
      <c r="B2826" s="2">
        <v>39404</v>
      </c>
      <c r="C2826" s="3">
        <v>284</v>
      </c>
      <c r="D2826" s="1">
        <v>70630</v>
      </c>
      <c r="E2826" s="1">
        <v>1</v>
      </c>
      <c r="F2826" s="1">
        <v>199</v>
      </c>
      <c r="G2826" s="2"/>
    </row>
    <row r="2827" spans="1:7">
      <c r="A2827" s="1">
        <v>75403</v>
      </c>
      <c r="B2827" s="2">
        <v>39404</v>
      </c>
      <c r="C2827" s="3">
        <v>3567</v>
      </c>
      <c r="D2827" s="1">
        <v>83906</v>
      </c>
      <c r="E2827" s="1">
        <v>1</v>
      </c>
      <c r="F2827" s="1">
        <v>299</v>
      </c>
      <c r="G2827" s="2"/>
    </row>
    <row r="2828" spans="1:7">
      <c r="A2828" s="1">
        <v>75403</v>
      </c>
      <c r="B2828" s="2">
        <v>39404</v>
      </c>
      <c r="C2828" s="3">
        <v>3567</v>
      </c>
      <c r="D2828" s="1">
        <v>72466</v>
      </c>
      <c r="E2828" s="1">
        <v>1</v>
      </c>
      <c r="F2828" s="1">
        <v>499</v>
      </c>
      <c r="G2828" s="2"/>
    </row>
    <row r="2829" spans="1:7">
      <c r="A2829" s="1">
        <v>75422</v>
      </c>
      <c r="B2829" s="2">
        <v>39404</v>
      </c>
      <c r="C2829" s="3">
        <v>3827</v>
      </c>
      <c r="D2829" s="1">
        <v>84602</v>
      </c>
      <c r="E2829" s="1">
        <v>1</v>
      </c>
      <c r="F2829" s="1">
        <v>799</v>
      </c>
      <c r="G2829" s="2"/>
    </row>
    <row r="2830" spans="1:7">
      <c r="A2830" s="1">
        <v>75445</v>
      </c>
      <c r="B2830" s="2">
        <v>39404</v>
      </c>
      <c r="C2830" s="3">
        <v>4126</v>
      </c>
      <c r="D2830" s="1">
        <v>67269</v>
      </c>
      <c r="E2830" s="1">
        <v>1</v>
      </c>
      <c r="F2830" s="1">
        <v>199</v>
      </c>
      <c r="G2830" s="2"/>
    </row>
    <row r="2831" spans="1:7">
      <c r="A2831" s="1">
        <v>75449</v>
      </c>
      <c r="B2831" s="2">
        <v>39404</v>
      </c>
      <c r="C2831" s="3">
        <v>4163</v>
      </c>
      <c r="D2831" s="1">
        <v>81018</v>
      </c>
      <c r="E2831" s="1">
        <v>1</v>
      </c>
      <c r="F2831" s="1">
        <v>1499</v>
      </c>
      <c r="G2831" s="2"/>
    </row>
    <row r="2832" spans="1:7">
      <c r="A2832" s="1">
        <v>75467</v>
      </c>
      <c r="B2832" s="2">
        <v>39404</v>
      </c>
      <c r="C2832" s="3">
        <v>449</v>
      </c>
      <c r="D2832" s="1">
        <v>69958</v>
      </c>
      <c r="E2832" s="1">
        <v>1</v>
      </c>
      <c r="F2832" s="1">
        <v>399</v>
      </c>
      <c r="G2832" s="2"/>
    </row>
    <row r="2833" spans="1:7">
      <c r="A2833" s="1">
        <v>75474</v>
      </c>
      <c r="B2833" s="2">
        <v>39404</v>
      </c>
      <c r="C2833" s="3">
        <v>4575</v>
      </c>
      <c r="D2833" s="1">
        <v>75405</v>
      </c>
      <c r="E2833" s="1">
        <v>1</v>
      </c>
      <c r="F2833" s="1">
        <v>48</v>
      </c>
      <c r="G2833" s="2"/>
    </row>
    <row r="2834" spans="1:7">
      <c r="A2834" s="1">
        <v>75474</v>
      </c>
      <c r="B2834" s="2">
        <v>39404</v>
      </c>
      <c r="C2834" s="3">
        <v>4575</v>
      </c>
      <c r="D2834" s="1">
        <v>75405</v>
      </c>
      <c r="E2834" s="1">
        <v>1</v>
      </c>
      <c r="F2834" s="1">
        <v>48</v>
      </c>
      <c r="G2834" s="2"/>
    </row>
    <row r="2835" spans="1:7">
      <c r="A2835" s="1">
        <v>75474</v>
      </c>
      <c r="B2835" s="2">
        <v>39404</v>
      </c>
      <c r="C2835" s="3">
        <v>4575</v>
      </c>
      <c r="D2835" s="1">
        <v>75408</v>
      </c>
      <c r="E2835" s="1">
        <v>1</v>
      </c>
      <c r="F2835" s="1">
        <v>48</v>
      </c>
      <c r="G2835" s="2"/>
    </row>
    <row r="2836" spans="1:7">
      <c r="A2836" s="1">
        <v>75474</v>
      </c>
      <c r="B2836" s="2">
        <v>39404</v>
      </c>
      <c r="C2836" s="3">
        <v>4575</v>
      </c>
      <c r="D2836" s="1">
        <v>75408</v>
      </c>
      <c r="E2836" s="1">
        <v>1</v>
      </c>
      <c r="F2836" s="1">
        <v>48</v>
      </c>
      <c r="G2836" s="2"/>
    </row>
    <row r="2837" spans="1:7">
      <c r="A2837" s="1">
        <v>75474</v>
      </c>
      <c r="B2837" s="2">
        <v>39404</v>
      </c>
      <c r="C2837" s="3">
        <v>4575</v>
      </c>
      <c r="D2837" s="1">
        <v>75408</v>
      </c>
      <c r="E2837" s="1">
        <v>1</v>
      </c>
      <c r="F2837" s="1">
        <v>48</v>
      </c>
      <c r="G2837" s="2"/>
    </row>
    <row r="2838" spans="1:7">
      <c r="A2838" s="1">
        <v>75474</v>
      </c>
      <c r="B2838" s="2">
        <v>39404</v>
      </c>
      <c r="C2838" s="3">
        <v>4575</v>
      </c>
      <c r="D2838" s="1">
        <v>75408</v>
      </c>
      <c r="E2838" s="1">
        <v>1</v>
      </c>
      <c r="F2838" s="1">
        <v>48</v>
      </c>
      <c r="G2838" s="2"/>
    </row>
    <row r="2839" spans="1:7">
      <c r="A2839" s="1">
        <v>75490</v>
      </c>
      <c r="B2839" s="2">
        <v>39404</v>
      </c>
      <c r="C2839" s="3">
        <v>4745</v>
      </c>
      <c r="D2839" s="1">
        <v>48863</v>
      </c>
      <c r="E2839" s="1">
        <v>1</v>
      </c>
      <c r="F2839" s="1">
        <v>0</v>
      </c>
      <c r="G2839" s="2"/>
    </row>
    <row r="2840" spans="1:7">
      <c r="A2840" s="1">
        <v>75490</v>
      </c>
      <c r="B2840" s="2">
        <v>39404</v>
      </c>
      <c r="C2840" s="3">
        <v>4745</v>
      </c>
      <c r="D2840" s="1">
        <v>60526</v>
      </c>
      <c r="E2840" s="1">
        <v>1</v>
      </c>
      <c r="F2840" s="1">
        <v>400</v>
      </c>
      <c r="G2840" s="2"/>
    </row>
    <row r="2841" spans="1:7">
      <c r="A2841" s="1">
        <v>75490</v>
      </c>
      <c r="B2841" s="2">
        <v>39404</v>
      </c>
      <c r="C2841" s="3">
        <v>4745</v>
      </c>
      <c r="D2841" s="1">
        <v>63042</v>
      </c>
      <c r="E2841" s="1">
        <v>1</v>
      </c>
      <c r="F2841" s="1">
        <v>0</v>
      </c>
      <c r="G2841" s="2"/>
    </row>
    <row r="2842" spans="1:7">
      <c r="A2842" s="1">
        <v>75548</v>
      </c>
      <c r="B2842" s="2">
        <v>39404</v>
      </c>
      <c r="C2842" s="3">
        <v>542</v>
      </c>
      <c r="D2842" s="1">
        <v>59731</v>
      </c>
      <c r="E2842" s="1">
        <v>1</v>
      </c>
      <c r="F2842" s="1">
        <v>69</v>
      </c>
      <c r="G2842" s="2"/>
    </row>
    <row r="2843" spans="1:7">
      <c r="A2843" s="1">
        <v>75548</v>
      </c>
      <c r="B2843" s="2">
        <v>39404</v>
      </c>
      <c r="C2843" s="3">
        <v>542</v>
      </c>
      <c r="D2843" s="1">
        <v>71631</v>
      </c>
      <c r="E2843" s="1">
        <v>1</v>
      </c>
      <c r="F2843" s="1">
        <v>269</v>
      </c>
      <c r="G2843" s="2"/>
    </row>
    <row r="2844" spans="1:7">
      <c r="A2844" s="1">
        <v>75549</v>
      </c>
      <c r="B2844" s="2">
        <v>39404</v>
      </c>
      <c r="C2844" s="3">
        <v>5437</v>
      </c>
      <c r="D2844" s="1">
        <v>75183</v>
      </c>
      <c r="E2844" s="1">
        <v>1</v>
      </c>
      <c r="F2844" s="1">
        <v>988</v>
      </c>
      <c r="G2844" s="2"/>
    </row>
    <row r="2845" spans="1:7">
      <c r="A2845" s="1">
        <v>75676</v>
      </c>
      <c r="B2845" s="2">
        <v>39404</v>
      </c>
      <c r="C2845" s="3">
        <v>7854</v>
      </c>
      <c r="D2845" s="1">
        <v>26465</v>
      </c>
      <c r="E2845" s="1">
        <v>1</v>
      </c>
      <c r="F2845" s="1">
        <v>300</v>
      </c>
      <c r="G2845" s="2"/>
    </row>
    <row r="2846" spans="1:7">
      <c r="A2846" s="1">
        <v>75676</v>
      </c>
      <c r="B2846" s="2">
        <v>39404</v>
      </c>
      <c r="C2846" s="3">
        <v>7854</v>
      </c>
      <c r="D2846" s="1">
        <v>83616</v>
      </c>
      <c r="E2846" s="1">
        <v>1</v>
      </c>
      <c r="F2846" s="1">
        <v>259</v>
      </c>
      <c r="G2846" s="2"/>
    </row>
    <row r="2847" spans="1:7">
      <c r="A2847" s="1">
        <v>75708</v>
      </c>
      <c r="B2847" s="2">
        <v>39404</v>
      </c>
      <c r="C2847" s="3">
        <v>8006</v>
      </c>
      <c r="D2847" s="1">
        <v>48863</v>
      </c>
      <c r="E2847" s="1">
        <v>1</v>
      </c>
      <c r="F2847" s="1">
        <v>0</v>
      </c>
      <c r="G2847" s="2"/>
    </row>
    <row r="2848" spans="1:7">
      <c r="A2848" s="1">
        <v>75708</v>
      </c>
      <c r="B2848" s="2">
        <v>39404</v>
      </c>
      <c r="C2848" s="3">
        <v>8006</v>
      </c>
      <c r="D2848" s="1">
        <v>78339</v>
      </c>
      <c r="E2848" s="1">
        <v>1</v>
      </c>
      <c r="F2848" s="1">
        <v>400</v>
      </c>
      <c r="G2848" s="2"/>
    </row>
    <row r="2849" spans="1:7">
      <c r="A2849" s="1">
        <v>75708</v>
      </c>
      <c r="B2849" s="2">
        <v>39404</v>
      </c>
      <c r="C2849" s="3">
        <v>8006</v>
      </c>
      <c r="D2849" s="1">
        <v>63042</v>
      </c>
      <c r="E2849" s="1">
        <v>1</v>
      </c>
      <c r="F2849" s="1">
        <v>0</v>
      </c>
      <c r="G2849" s="2"/>
    </row>
    <row r="2850" spans="1:7">
      <c r="A2850" s="1">
        <v>75725</v>
      </c>
      <c r="B2850" s="2">
        <v>39404</v>
      </c>
      <c r="C2850" s="3">
        <v>92</v>
      </c>
      <c r="D2850" s="1">
        <v>84042</v>
      </c>
      <c r="E2850" s="1">
        <v>1</v>
      </c>
      <c r="F2850" s="1">
        <v>305</v>
      </c>
      <c r="G2850" s="2"/>
    </row>
    <row r="2851" spans="1:7">
      <c r="A2851" s="1">
        <v>75725</v>
      </c>
      <c r="B2851" s="2">
        <v>39404</v>
      </c>
      <c r="C2851" s="3">
        <v>92</v>
      </c>
      <c r="D2851" s="1">
        <v>84040</v>
      </c>
      <c r="E2851" s="1">
        <v>1</v>
      </c>
      <c r="F2851" s="1">
        <v>215</v>
      </c>
      <c r="G2851" s="2"/>
    </row>
    <row r="2852" spans="1:7">
      <c r="A2852" s="1">
        <v>75725</v>
      </c>
      <c r="B2852" s="2">
        <v>39404</v>
      </c>
      <c r="C2852" s="3">
        <v>92</v>
      </c>
      <c r="D2852" s="1">
        <v>84040</v>
      </c>
      <c r="E2852" s="1">
        <v>1</v>
      </c>
      <c r="F2852" s="1">
        <v>215</v>
      </c>
      <c r="G2852" s="2"/>
    </row>
    <row r="2853" spans="1:7">
      <c r="A2853" s="1">
        <v>75824</v>
      </c>
      <c r="B2853" s="2">
        <v>39405</v>
      </c>
      <c r="C2853" s="3">
        <v>1686</v>
      </c>
      <c r="D2853" s="1">
        <v>73772</v>
      </c>
      <c r="E2853" s="1">
        <v>1</v>
      </c>
      <c r="F2853" s="1">
        <v>999</v>
      </c>
      <c r="G2853" s="2"/>
    </row>
    <row r="2854" spans="1:7">
      <c r="A2854" s="1">
        <v>75882</v>
      </c>
      <c r="B2854" s="2">
        <v>39405</v>
      </c>
      <c r="C2854" s="3">
        <v>2205</v>
      </c>
      <c r="D2854" s="1">
        <v>78345</v>
      </c>
      <c r="E2854" s="1">
        <v>1</v>
      </c>
      <c r="F2854" s="1">
        <v>7388</v>
      </c>
      <c r="G2854" s="2"/>
    </row>
    <row r="2855" spans="1:7">
      <c r="A2855" s="1">
        <v>75903</v>
      </c>
      <c r="B2855" s="2">
        <v>39405</v>
      </c>
      <c r="C2855" s="3">
        <v>2393</v>
      </c>
      <c r="D2855" s="1">
        <v>73749</v>
      </c>
      <c r="E2855" s="1">
        <v>1</v>
      </c>
      <c r="F2855" s="1">
        <v>1990</v>
      </c>
      <c r="G2855" s="2"/>
    </row>
    <row r="2856" spans="1:7">
      <c r="A2856" s="1">
        <v>75903</v>
      </c>
      <c r="B2856" s="2">
        <v>39405</v>
      </c>
      <c r="C2856" s="3">
        <v>2393</v>
      </c>
      <c r="D2856" s="1">
        <v>79780</v>
      </c>
      <c r="E2856" s="1">
        <v>1</v>
      </c>
      <c r="F2856" s="1">
        <v>882</v>
      </c>
      <c r="G2856" s="2"/>
    </row>
    <row r="2857" spans="1:7">
      <c r="A2857" s="1">
        <v>75936</v>
      </c>
      <c r="B2857" s="2">
        <v>39405</v>
      </c>
      <c r="C2857" s="3">
        <v>2787</v>
      </c>
      <c r="D2857" s="1">
        <v>26465</v>
      </c>
      <c r="E2857" s="1">
        <v>1</v>
      </c>
      <c r="F2857" s="1">
        <v>900</v>
      </c>
      <c r="G2857" s="2"/>
    </row>
    <row r="2858" spans="1:7">
      <c r="A2858" s="1">
        <v>75936</v>
      </c>
      <c r="B2858" s="2">
        <v>39405</v>
      </c>
      <c r="C2858" s="3">
        <v>2787</v>
      </c>
      <c r="D2858" s="1">
        <v>84193</v>
      </c>
      <c r="E2858" s="1">
        <v>1</v>
      </c>
      <c r="F2858" s="1">
        <v>1688</v>
      </c>
      <c r="G2858" s="2"/>
    </row>
    <row r="2859" spans="1:7">
      <c r="A2859" s="1">
        <v>75940</v>
      </c>
      <c r="B2859" s="2">
        <v>39405</v>
      </c>
      <c r="C2859" s="3">
        <v>2800</v>
      </c>
      <c r="D2859" s="1">
        <v>73853</v>
      </c>
      <c r="E2859" s="1">
        <v>1</v>
      </c>
      <c r="F2859" s="1">
        <v>1299</v>
      </c>
      <c r="G2859" s="2"/>
    </row>
    <row r="2860" spans="1:7">
      <c r="A2860" s="1">
        <v>75948</v>
      </c>
      <c r="B2860" s="2">
        <v>39405</v>
      </c>
      <c r="C2860" s="3">
        <v>284</v>
      </c>
      <c r="D2860" s="1">
        <v>77806</v>
      </c>
      <c r="E2860" s="1">
        <v>1</v>
      </c>
      <c r="F2860" s="1">
        <v>389</v>
      </c>
      <c r="G2860" s="2"/>
    </row>
    <row r="2861" spans="1:7">
      <c r="A2861" s="1">
        <v>76023</v>
      </c>
      <c r="B2861" s="2">
        <v>39405</v>
      </c>
      <c r="C2861" s="3">
        <v>3558</v>
      </c>
      <c r="D2861" s="1">
        <v>80034</v>
      </c>
      <c r="E2861" s="1">
        <v>1</v>
      </c>
      <c r="F2861" s="1">
        <v>6498</v>
      </c>
      <c r="G2861" s="2"/>
    </row>
    <row r="2862" spans="1:7">
      <c r="A2862" s="1">
        <v>76023</v>
      </c>
      <c r="B2862" s="2">
        <v>39405</v>
      </c>
      <c r="C2862" s="3">
        <v>3558</v>
      </c>
      <c r="D2862" s="1">
        <v>84914</v>
      </c>
      <c r="E2862" s="1">
        <v>1</v>
      </c>
      <c r="F2862" s="1">
        <v>11480</v>
      </c>
      <c r="G2862" s="2"/>
    </row>
    <row r="2863" spans="1:7">
      <c r="A2863" s="1">
        <v>76023</v>
      </c>
      <c r="B2863" s="2">
        <v>39405</v>
      </c>
      <c r="C2863" s="3">
        <v>3558</v>
      </c>
      <c r="D2863" s="1">
        <v>80006</v>
      </c>
      <c r="E2863" s="1">
        <v>1</v>
      </c>
      <c r="F2863" s="1">
        <v>249</v>
      </c>
      <c r="G2863" s="2"/>
    </row>
    <row r="2864" spans="1:7">
      <c r="A2864" s="1">
        <v>76023</v>
      </c>
      <c r="B2864" s="2">
        <v>39405</v>
      </c>
      <c r="C2864" s="3">
        <v>3558</v>
      </c>
      <c r="D2864" s="1">
        <v>73313</v>
      </c>
      <c r="E2864" s="1">
        <v>1</v>
      </c>
      <c r="F2864" s="1">
        <v>500</v>
      </c>
      <c r="G2864" s="2"/>
    </row>
    <row r="2865" spans="1:7">
      <c r="A2865" s="1">
        <v>76025</v>
      </c>
      <c r="B2865" s="2">
        <v>39405</v>
      </c>
      <c r="C2865" s="3">
        <v>3567</v>
      </c>
      <c r="D2865" s="1">
        <v>72466</v>
      </c>
      <c r="E2865" s="1">
        <v>1</v>
      </c>
      <c r="F2865" s="1">
        <v>488</v>
      </c>
      <c r="G2865" s="2"/>
    </row>
    <row r="2866" spans="1:7">
      <c r="A2866" s="1">
        <v>76085</v>
      </c>
      <c r="B2866" s="2">
        <v>39405</v>
      </c>
      <c r="C2866" s="3">
        <v>4126</v>
      </c>
      <c r="D2866" s="1">
        <v>73749</v>
      </c>
      <c r="E2866" s="1">
        <v>1</v>
      </c>
      <c r="F2866" s="1">
        <v>1990</v>
      </c>
      <c r="G2866" s="2"/>
    </row>
    <row r="2867" spans="1:7">
      <c r="A2867" s="1">
        <v>76128</v>
      </c>
      <c r="B2867" s="2">
        <v>39405</v>
      </c>
      <c r="C2867" s="3">
        <v>449</v>
      </c>
      <c r="D2867" s="1">
        <v>81880</v>
      </c>
      <c r="E2867" s="1">
        <v>1</v>
      </c>
      <c r="F2867" s="1">
        <v>1611</v>
      </c>
      <c r="G2867" s="2"/>
    </row>
    <row r="2868" spans="1:7">
      <c r="A2868" s="1">
        <v>76128</v>
      </c>
      <c r="B2868" s="2">
        <v>39405</v>
      </c>
      <c r="C2868" s="3">
        <v>449</v>
      </c>
      <c r="D2868" s="1">
        <v>81018</v>
      </c>
      <c r="E2868" s="1">
        <v>1</v>
      </c>
      <c r="F2868" s="1">
        <v>1499</v>
      </c>
      <c r="G2868" s="2"/>
    </row>
    <row r="2869" spans="1:7">
      <c r="A2869" s="1">
        <v>76129</v>
      </c>
      <c r="B2869" s="2">
        <v>39405</v>
      </c>
      <c r="C2869" s="3">
        <v>450</v>
      </c>
      <c r="D2869" s="1">
        <v>80006</v>
      </c>
      <c r="E2869" s="1">
        <v>1</v>
      </c>
      <c r="F2869" s="1">
        <v>249</v>
      </c>
      <c r="G2869" s="2"/>
    </row>
    <row r="2870" spans="1:7">
      <c r="A2870" s="1">
        <v>76161</v>
      </c>
      <c r="B2870" s="2">
        <v>39405</v>
      </c>
      <c r="C2870" s="3">
        <v>4745</v>
      </c>
      <c r="D2870" s="1">
        <v>26466</v>
      </c>
      <c r="E2870" s="1">
        <v>1</v>
      </c>
      <c r="F2870" s="1">
        <v>500</v>
      </c>
      <c r="G2870" s="2"/>
    </row>
    <row r="2871" spans="1:7">
      <c r="A2871" s="1">
        <v>76161</v>
      </c>
      <c r="B2871" s="2">
        <v>39405</v>
      </c>
      <c r="C2871" s="3">
        <v>4745</v>
      </c>
      <c r="D2871" s="1">
        <v>72461</v>
      </c>
      <c r="E2871" s="1">
        <v>1</v>
      </c>
      <c r="F2871" s="1">
        <v>488</v>
      </c>
      <c r="G2871" s="2"/>
    </row>
    <row r="2872" spans="1:7">
      <c r="A2872" s="1">
        <v>76180</v>
      </c>
      <c r="B2872" s="2">
        <v>39405</v>
      </c>
      <c r="C2872" s="3">
        <v>4981</v>
      </c>
      <c r="D2872" s="1">
        <v>73772</v>
      </c>
      <c r="E2872" s="1">
        <v>2</v>
      </c>
      <c r="F2872" s="1">
        <v>1998</v>
      </c>
      <c r="G2872" s="2"/>
    </row>
    <row r="2873" spans="1:7">
      <c r="A2873" s="1">
        <v>76182</v>
      </c>
      <c r="B2873" s="2">
        <v>39405</v>
      </c>
      <c r="C2873" s="3">
        <v>5005</v>
      </c>
      <c r="D2873" s="1">
        <v>63992</v>
      </c>
      <c r="E2873" s="1">
        <v>1</v>
      </c>
      <c r="F2873" s="1">
        <v>400</v>
      </c>
      <c r="G2873" s="2"/>
    </row>
    <row r="2874" spans="1:7">
      <c r="A2874" s="1">
        <v>76182</v>
      </c>
      <c r="B2874" s="2">
        <v>39405</v>
      </c>
      <c r="C2874" s="3">
        <v>5005</v>
      </c>
      <c r="D2874" s="1">
        <v>63042</v>
      </c>
      <c r="E2874" s="1">
        <v>1</v>
      </c>
      <c r="F2874" s="1">
        <v>0</v>
      </c>
      <c r="G2874" s="2"/>
    </row>
    <row r="2875" spans="1:7">
      <c r="A2875" s="1">
        <v>76220</v>
      </c>
      <c r="B2875" s="2">
        <v>39405</v>
      </c>
      <c r="C2875" s="3">
        <v>542</v>
      </c>
      <c r="D2875" s="1">
        <v>26465</v>
      </c>
      <c r="E2875" s="1">
        <v>1</v>
      </c>
      <c r="F2875" s="1">
        <v>500</v>
      </c>
      <c r="G2875" s="2"/>
    </row>
    <row r="2876" spans="1:7">
      <c r="A2876" s="1">
        <v>76263</v>
      </c>
      <c r="B2876" s="2">
        <v>39405</v>
      </c>
      <c r="C2876" s="3">
        <v>5943</v>
      </c>
      <c r="D2876" s="1">
        <v>73749</v>
      </c>
      <c r="E2876" s="1">
        <v>1</v>
      </c>
      <c r="F2876" s="1">
        <v>1990</v>
      </c>
      <c r="G2876" s="2"/>
    </row>
    <row r="2877" spans="1:7">
      <c r="A2877" s="1">
        <v>76270</v>
      </c>
      <c r="B2877" s="2">
        <v>39405</v>
      </c>
      <c r="C2877" s="3">
        <v>6000</v>
      </c>
      <c r="D2877" s="1">
        <v>73250</v>
      </c>
      <c r="E2877" s="1">
        <v>1</v>
      </c>
      <c r="F2877" s="1">
        <v>49</v>
      </c>
      <c r="G2877" s="2"/>
    </row>
    <row r="2878" spans="1:7">
      <c r="A2878" s="1">
        <v>76326</v>
      </c>
      <c r="B2878" s="2">
        <v>39405</v>
      </c>
      <c r="C2878" s="3">
        <v>6631</v>
      </c>
      <c r="D2878" s="1">
        <v>48863</v>
      </c>
      <c r="E2878" s="1">
        <v>1</v>
      </c>
      <c r="F2878" s="1">
        <v>0</v>
      </c>
      <c r="G2878" s="2"/>
    </row>
    <row r="2879" spans="1:7">
      <c r="A2879" s="1">
        <v>76326</v>
      </c>
      <c r="B2879" s="2">
        <v>39405</v>
      </c>
      <c r="C2879" s="3">
        <v>6631</v>
      </c>
      <c r="D2879" s="1">
        <v>63992</v>
      </c>
      <c r="E2879" s="1">
        <v>1</v>
      </c>
      <c r="F2879" s="1">
        <v>400</v>
      </c>
      <c r="G2879" s="2"/>
    </row>
    <row r="2880" spans="1:7">
      <c r="A2880" s="1">
        <v>76326</v>
      </c>
      <c r="B2880" s="2">
        <v>39405</v>
      </c>
      <c r="C2880" s="3">
        <v>6631</v>
      </c>
      <c r="D2880" s="1">
        <v>26465</v>
      </c>
      <c r="E2880" s="1">
        <v>1</v>
      </c>
      <c r="F2880" s="1">
        <v>500</v>
      </c>
      <c r="G2880" s="2"/>
    </row>
    <row r="2881" spans="1:7">
      <c r="A2881" s="1">
        <v>76326</v>
      </c>
      <c r="B2881" s="2">
        <v>39405</v>
      </c>
      <c r="C2881" s="3">
        <v>6631</v>
      </c>
      <c r="D2881" s="1">
        <v>63042</v>
      </c>
      <c r="E2881" s="1">
        <v>1</v>
      </c>
      <c r="F2881" s="1">
        <v>0</v>
      </c>
      <c r="G2881" s="2"/>
    </row>
    <row r="2882" spans="1:7">
      <c r="A2882" s="1">
        <v>76419</v>
      </c>
      <c r="B2882" s="2">
        <v>39405</v>
      </c>
      <c r="C2882" s="3">
        <v>7854</v>
      </c>
      <c r="D2882" s="1">
        <v>69955</v>
      </c>
      <c r="E2882" s="1">
        <v>1</v>
      </c>
      <c r="F2882" s="1">
        <v>199</v>
      </c>
      <c r="G2882" s="2"/>
    </row>
    <row r="2883" spans="1:7">
      <c r="A2883" s="1">
        <v>76419</v>
      </c>
      <c r="B2883" s="2">
        <v>39405</v>
      </c>
      <c r="C2883" s="3">
        <v>7854</v>
      </c>
      <c r="D2883" s="1">
        <v>69955</v>
      </c>
      <c r="E2883" s="1">
        <v>1</v>
      </c>
      <c r="F2883" s="1">
        <v>200</v>
      </c>
      <c r="G2883" s="2"/>
    </row>
    <row r="2884" spans="1:7">
      <c r="A2884" s="1">
        <v>76492</v>
      </c>
      <c r="B2884" s="2">
        <v>39405</v>
      </c>
      <c r="C2884" s="3">
        <v>87</v>
      </c>
      <c r="D2884" s="1">
        <v>81720</v>
      </c>
      <c r="E2884" s="1">
        <v>1</v>
      </c>
      <c r="F2884" s="1">
        <v>20901</v>
      </c>
      <c r="G2884" s="2"/>
    </row>
    <row r="2885" spans="1:7">
      <c r="A2885" s="1">
        <v>76492</v>
      </c>
      <c r="B2885" s="2">
        <v>39405</v>
      </c>
      <c r="C2885" s="3">
        <v>87</v>
      </c>
      <c r="D2885" s="1">
        <v>73772</v>
      </c>
      <c r="E2885" s="1">
        <v>2</v>
      </c>
      <c r="F2885" s="1">
        <v>1998</v>
      </c>
      <c r="G2885" s="2"/>
    </row>
    <row r="2886" spans="1:7">
      <c r="A2886" s="1">
        <v>76492</v>
      </c>
      <c r="B2886" s="2">
        <v>39405</v>
      </c>
      <c r="C2886" s="3">
        <v>87</v>
      </c>
      <c r="D2886" s="1">
        <v>77824</v>
      </c>
      <c r="E2886" s="1">
        <v>1</v>
      </c>
      <c r="F2886" s="1">
        <v>1999</v>
      </c>
      <c r="G2886" s="2"/>
    </row>
    <row r="2887" spans="1:7">
      <c r="A2887" s="1">
        <v>76550</v>
      </c>
      <c r="B2887" s="2">
        <v>39406</v>
      </c>
      <c r="C2887" s="3">
        <v>3133</v>
      </c>
      <c r="D2887" s="1">
        <v>83616</v>
      </c>
      <c r="E2887" s="1">
        <v>1</v>
      </c>
      <c r="F2887" s="1">
        <v>259</v>
      </c>
      <c r="G2887" s="2"/>
    </row>
    <row r="2888" spans="1:7">
      <c r="A2888" s="1">
        <v>76615</v>
      </c>
      <c r="B2888" s="2">
        <v>39406</v>
      </c>
      <c r="C2888" s="3">
        <v>7854</v>
      </c>
      <c r="D2888" s="1">
        <v>81403</v>
      </c>
      <c r="E2888" s="1">
        <v>1</v>
      </c>
      <c r="F2888" s="1">
        <v>299</v>
      </c>
      <c r="G2888" s="2"/>
    </row>
    <row r="2889" spans="1:7">
      <c r="A2889" s="1">
        <v>76618</v>
      </c>
      <c r="B2889" s="2">
        <v>39406</v>
      </c>
      <c r="C2889" s="3">
        <v>8059</v>
      </c>
      <c r="D2889" s="1">
        <v>66570</v>
      </c>
      <c r="E2889" s="1">
        <v>1</v>
      </c>
      <c r="F2889" s="1">
        <v>400</v>
      </c>
      <c r="G2889" s="2"/>
    </row>
    <row r="2890" spans="1:7">
      <c r="A2890" s="1">
        <v>76618</v>
      </c>
      <c r="B2890" s="2">
        <v>39406</v>
      </c>
      <c r="C2890" s="3">
        <v>8059</v>
      </c>
      <c r="D2890" s="1">
        <v>63042</v>
      </c>
      <c r="E2890" s="1">
        <v>1</v>
      </c>
      <c r="F2890" s="1">
        <v>0</v>
      </c>
      <c r="G2890" s="2"/>
    </row>
    <row r="2891" spans="1:7">
      <c r="A2891" s="1">
        <v>76618</v>
      </c>
      <c r="B2891" s="2">
        <v>39406</v>
      </c>
      <c r="C2891" s="3">
        <v>8059</v>
      </c>
      <c r="D2891" s="1">
        <v>73750</v>
      </c>
      <c r="E2891" s="1">
        <v>1</v>
      </c>
      <c r="F2891" s="1">
        <v>2241</v>
      </c>
      <c r="G2891" s="2"/>
    </row>
    <row r="2892" spans="1:7">
      <c r="A2892" s="1">
        <v>76653</v>
      </c>
      <c r="B2892" s="2">
        <v>39407</v>
      </c>
      <c r="C2892" s="3">
        <v>1726</v>
      </c>
      <c r="D2892" s="1">
        <v>80363</v>
      </c>
      <c r="E2892" s="1">
        <v>1</v>
      </c>
      <c r="F2892" s="1">
        <v>119</v>
      </c>
      <c r="G2892" s="2"/>
    </row>
    <row r="2893" spans="1:7">
      <c r="A2893" s="1">
        <v>76673</v>
      </c>
      <c r="B2893" s="2">
        <v>39407</v>
      </c>
      <c r="C2893" s="3">
        <v>2704</v>
      </c>
      <c r="D2893" s="1">
        <v>65630</v>
      </c>
      <c r="E2893" s="1">
        <v>1</v>
      </c>
      <c r="F2893" s="1">
        <v>129</v>
      </c>
      <c r="G2893" s="2"/>
    </row>
    <row r="2894" spans="1:7">
      <c r="A2894" s="1">
        <v>76799</v>
      </c>
      <c r="B2894" s="2">
        <v>39408</v>
      </c>
      <c r="C2894" s="3">
        <v>3059</v>
      </c>
      <c r="D2894" s="1">
        <v>73750</v>
      </c>
      <c r="E2894" s="1">
        <v>1</v>
      </c>
      <c r="F2894" s="1">
        <v>2490</v>
      </c>
      <c r="G2894" s="2"/>
    </row>
    <row r="2895" spans="1:7">
      <c r="A2895" s="1">
        <v>76802</v>
      </c>
      <c r="B2895" s="2">
        <v>39408</v>
      </c>
      <c r="C2895" s="3">
        <v>3330</v>
      </c>
      <c r="D2895" s="1">
        <v>2772</v>
      </c>
      <c r="E2895" s="1">
        <v>1</v>
      </c>
      <c r="F2895" s="1">
        <v>95</v>
      </c>
      <c r="G2895" s="2"/>
    </row>
    <row r="2896" spans="1:7">
      <c r="A2896" s="1">
        <v>76880</v>
      </c>
      <c r="B2896" s="2">
        <v>39409</v>
      </c>
      <c r="C2896" s="3">
        <v>1500</v>
      </c>
      <c r="D2896" s="1">
        <v>73749</v>
      </c>
      <c r="E2896" s="1">
        <v>1</v>
      </c>
      <c r="F2896" s="1">
        <v>2890</v>
      </c>
      <c r="G2896" s="2"/>
    </row>
    <row r="2897" spans="1:7">
      <c r="A2897" s="1">
        <v>76888</v>
      </c>
      <c r="B2897" s="2">
        <v>39409</v>
      </c>
      <c r="C2897" s="3">
        <v>1672</v>
      </c>
      <c r="D2897" s="1">
        <v>77225</v>
      </c>
      <c r="E2897" s="1">
        <v>1</v>
      </c>
      <c r="F2897" s="1">
        <v>164</v>
      </c>
      <c r="G2897" s="2"/>
    </row>
    <row r="2898" spans="1:7">
      <c r="A2898" s="1">
        <v>76888</v>
      </c>
      <c r="B2898" s="2">
        <v>39409</v>
      </c>
      <c r="C2898" s="3">
        <v>1672</v>
      </c>
      <c r="D2898" s="1">
        <v>77225</v>
      </c>
      <c r="E2898" s="1">
        <v>1</v>
      </c>
      <c r="F2898" s="1">
        <v>165</v>
      </c>
      <c r="G2898" s="2"/>
    </row>
    <row r="2899" spans="1:7">
      <c r="A2899" s="1">
        <v>76942</v>
      </c>
      <c r="B2899" s="2">
        <v>39409</v>
      </c>
      <c r="C2899" s="3">
        <v>637</v>
      </c>
      <c r="D2899" s="1">
        <v>40233</v>
      </c>
      <c r="E2899" s="1">
        <v>1</v>
      </c>
      <c r="F2899" s="1">
        <v>558</v>
      </c>
      <c r="G2899" s="2"/>
    </row>
    <row r="2900" spans="1:7">
      <c r="A2900" s="1">
        <v>76991</v>
      </c>
      <c r="B2900" s="2">
        <v>39410</v>
      </c>
      <c r="C2900" s="3">
        <v>2224</v>
      </c>
      <c r="D2900" s="1">
        <v>79525</v>
      </c>
      <c r="E2900" s="1">
        <v>1</v>
      </c>
      <c r="F2900" s="1">
        <v>2799</v>
      </c>
      <c r="G2900" s="2"/>
    </row>
    <row r="2901" spans="1:7">
      <c r="A2901" s="1">
        <v>77100</v>
      </c>
      <c r="B2901" s="2">
        <v>39411</v>
      </c>
      <c r="C2901" s="3">
        <v>1686</v>
      </c>
      <c r="D2901" s="1">
        <v>72466</v>
      </c>
      <c r="E2901" s="1">
        <v>3</v>
      </c>
      <c r="F2901" s="1">
        <v>1497</v>
      </c>
      <c r="G2901" s="2"/>
    </row>
    <row r="2902" spans="1:7">
      <c r="A2902" s="1">
        <v>77173</v>
      </c>
      <c r="B2902" s="2">
        <v>39411</v>
      </c>
      <c r="C2902" s="3">
        <v>5697</v>
      </c>
      <c r="D2902" s="1">
        <v>16691</v>
      </c>
      <c r="E2902" s="1">
        <v>1</v>
      </c>
      <c r="F2902" s="1">
        <v>55</v>
      </c>
      <c r="G2902" s="2"/>
    </row>
    <row r="2903" spans="1:7">
      <c r="A2903" s="1">
        <v>77173</v>
      </c>
      <c r="B2903" s="2">
        <v>39411</v>
      </c>
      <c r="C2903" s="3">
        <v>5697</v>
      </c>
      <c r="D2903" s="1">
        <v>79483</v>
      </c>
      <c r="E2903" s="1">
        <v>1</v>
      </c>
      <c r="F2903" s="1">
        <v>199</v>
      </c>
      <c r="G2903" s="2"/>
    </row>
    <row r="2904" spans="1:7">
      <c r="A2904" s="1">
        <v>77173</v>
      </c>
      <c r="B2904" s="2">
        <v>39411</v>
      </c>
      <c r="C2904" s="3">
        <v>5697</v>
      </c>
      <c r="D2904" s="1">
        <v>66857</v>
      </c>
      <c r="E2904" s="1">
        <v>1</v>
      </c>
      <c r="F2904" s="1">
        <v>169</v>
      </c>
      <c r="G2904" s="2"/>
    </row>
    <row r="2905" spans="1:7">
      <c r="A2905" s="1">
        <v>77237</v>
      </c>
      <c r="B2905" s="2">
        <v>39412</v>
      </c>
      <c r="C2905" s="3">
        <v>2501</v>
      </c>
      <c r="D2905" s="1">
        <v>73306</v>
      </c>
      <c r="E2905" s="1">
        <v>1</v>
      </c>
      <c r="F2905" s="1">
        <v>1945</v>
      </c>
      <c r="G2905" s="2"/>
    </row>
    <row r="2906" spans="1:7">
      <c r="A2906" s="1">
        <v>77237</v>
      </c>
      <c r="B2906" s="2">
        <v>39412</v>
      </c>
      <c r="C2906" s="3">
        <v>2501</v>
      </c>
      <c r="D2906" s="1">
        <v>70748</v>
      </c>
      <c r="E2906" s="1">
        <v>1</v>
      </c>
      <c r="F2906" s="1">
        <v>1515</v>
      </c>
      <c r="G2906" s="2"/>
    </row>
    <row r="2907" spans="1:7">
      <c r="A2907" s="1">
        <v>77274</v>
      </c>
      <c r="B2907" s="2">
        <v>39412</v>
      </c>
      <c r="C2907" s="3">
        <v>7005</v>
      </c>
      <c r="D2907" s="1">
        <v>67340</v>
      </c>
      <c r="E2907" s="1">
        <v>1</v>
      </c>
      <c r="F2907" s="1">
        <v>259</v>
      </c>
      <c r="G2907" s="2"/>
    </row>
    <row r="2908" spans="1:7">
      <c r="A2908" s="1">
        <v>77299</v>
      </c>
      <c r="B2908" s="2">
        <v>39413</v>
      </c>
      <c r="C2908" s="3">
        <v>1246</v>
      </c>
      <c r="D2908" s="1">
        <v>26471</v>
      </c>
      <c r="E2908" s="1">
        <v>1</v>
      </c>
      <c r="F2908" s="1">
        <v>350</v>
      </c>
      <c r="G2908" s="2"/>
    </row>
    <row r="2909" spans="1:7">
      <c r="A2909" s="1">
        <v>77395</v>
      </c>
      <c r="B2909" s="2">
        <v>39413</v>
      </c>
      <c r="C2909" s="3">
        <v>977</v>
      </c>
      <c r="D2909" s="1">
        <v>76976</v>
      </c>
      <c r="E2909" s="1">
        <v>2</v>
      </c>
      <c r="F2909" s="1">
        <v>2</v>
      </c>
      <c r="G2909" s="2"/>
    </row>
    <row r="2910" spans="1:7">
      <c r="A2910" s="1">
        <v>77395</v>
      </c>
      <c r="B2910" s="2">
        <v>39413</v>
      </c>
      <c r="C2910" s="3">
        <v>977</v>
      </c>
      <c r="D2910" s="1">
        <v>79781</v>
      </c>
      <c r="E2910" s="1">
        <v>2</v>
      </c>
      <c r="F2910" s="1">
        <v>3046</v>
      </c>
      <c r="G2910" s="2"/>
    </row>
    <row r="2911" spans="1:7">
      <c r="A2911" s="1">
        <v>77465</v>
      </c>
      <c r="B2911" s="2">
        <v>39414</v>
      </c>
      <c r="C2911" s="3">
        <v>655</v>
      </c>
      <c r="D2911" s="1">
        <v>73750</v>
      </c>
      <c r="E2911" s="1">
        <v>1</v>
      </c>
      <c r="F2911" s="1">
        <v>2435</v>
      </c>
      <c r="G2911" s="2"/>
    </row>
    <row r="2912" spans="1:7">
      <c r="A2912" s="1">
        <v>77465</v>
      </c>
      <c r="B2912" s="2">
        <v>39414</v>
      </c>
      <c r="C2912" s="3">
        <v>655</v>
      </c>
      <c r="D2912" s="1">
        <v>81880</v>
      </c>
      <c r="E2912" s="1">
        <v>1</v>
      </c>
      <c r="F2912" s="1">
        <v>1788</v>
      </c>
      <c r="G2912" s="2"/>
    </row>
    <row r="2913" spans="1:7">
      <c r="A2913" s="1">
        <v>77478</v>
      </c>
      <c r="B2913" s="2">
        <v>39414</v>
      </c>
      <c r="C2913" s="3">
        <v>7854</v>
      </c>
      <c r="D2913" s="1">
        <v>77011</v>
      </c>
      <c r="E2913" s="1">
        <v>1</v>
      </c>
      <c r="F2913" s="1">
        <v>229</v>
      </c>
      <c r="G2913" s="2"/>
    </row>
    <row r="2914" spans="1:7">
      <c r="A2914" s="1">
        <v>77478</v>
      </c>
      <c r="B2914" s="2">
        <v>39414</v>
      </c>
      <c r="C2914" s="3">
        <v>7854</v>
      </c>
      <c r="D2914" s="1">
        <v>55441</v>
      </c>
      <c r="E2914" s="1">
        <v>1</v>
      </c>
      <c r="F2914" s="1">
        <v>69</v>
      </c>
      <c r="G2914" s="2"/>
    </row>
    <row r="2915" spans="1:7">
      <c r="A2915" s="1">
        <v>77510</v>
      </c>
      <c r="B2915" s="2">
        <v>39415</v>
      </c>
      <c r="C2915" s="3">
        <v>2224</v>
      </c>
      <c r="D2915" s="1">
        <v>84262</v>
      </c>
      <c r="E2915" s="1">
        <v>1</v>
      </c>
      <c r="F2915" s="1">
        <v>1380</v>
      </c>
      <c r="G2915" s="2"/>
    </row>
    <row r="2916" spans="1:7">
      <c r="A2916" s="1">
        <v>77510</v>
      </c>
      <c r="B2916" s="2">
        <v>39415</v>
      </c>
      <c r="C2916" s="3">
        <v>2224</v>
      </c>
      <c r="D2916" s="1">
        <v>84262</v>
      </c>
      <c r="E2916" s="1">
        <v>1</v>
      </c>
      <c r="F2916" s="1">
        <v>1380</v>
      </c>
      <c r="G2916" s="2"/>
    </row>
    <row r="2917" spans="1:7">
      <c r="A2917" s="1">
        <v>77598</v>
      </c>
      <c r="B2917" s="2">
        <v>39416</v>
      </c>
      <c r="C2917" s="3">
        <v>1500</v>
      </c>
      <c r="D2917" s="1">
        <v>78423</v>
      </c>
      <c r="E2917" s="1">
        <v>1</v>
      </c>
      <c r="F2917" s="1">
        <v>439</v>
      </c>
      <c r="G2917" s="2"/>
    </row>
    <row r="2918" spans="1:7">
      <c r="A2918" s="1">
        <v>77608</v>
      </c>
      <c r="B2918" s="2">
        <v>39416</v>
      </c>
      <c r="C2918" s="3">
        <v>1686</v>
      </c>
      <c r="D2918" s="1">
        <v>83805</v>
      </c>
      <c r="E2918" s="1">
        <v>1</v>
      </c>
      <c r="F2918" s="1">
        <v>11980</v>
      </c>
      <c r="G2918" s="2"/>
    </row>
    <row r="2919" spans="1:7">
      <c r="A2919" s="1">
        <v>77608</v>
      </c>
      <c r="B2919" s="2">
        <v>39416</v>
      </c>
      <c r="C2919" s="3">
        <v>1686</v>
      </c>
      <c r="D2919" s="1">
        <v>75068</v>
      </c>
      <c r="E2919" s="1">
        <v>1</v>
      </c>
      <c r="F2919" s="1">
        <v>500</v>
      </c>
      <c r="G2919" s="2"/>
    </row>
    <row r="2920" spans="1:7">
      <c r="A2920" s="1">
        <v>77642</v>
      </c>
      <c r="B2920" s="2">
        <v>39416</v>
      </c>
      <c r="C2920" s="3">
        <v>3429</v>
      </c>
      <c r="D2920" s="1">
        <v>73853</v>
      </c>
      <c r="E2920" s="1">
        <v>1</v>
      </c>
      <c r="F2920" s="1">
        <v>999</v>
      </c>
      <c r="G2920" s="2"/>
    </row>
    <row r="2921" spans="1:7">
      <c r="A2921" s="1">
        <v>77642</v>
      </c>
      <c r="B2921" s="2">
        <v>39416</v>
      </c>
      <c r="C2921" s="3">
        <v>3429</v>
      </c>
      <c r="D2921" s="1">
        <v>71786</v>
      </c>
      <c r="E2921" s="1">
        <v>1</v>
      </c>
      <c r="F2921" s="1">
        <v>199</v>
      </c>
      <c r="G2921" s="2"/>
    </row>
    <row r="2922" spans="1:7">
      <c r="A2922" s="1">
        <v>77659</v>
      </c>
      <c r="B2922" s="2">
        <v>39416</v>
      </c>
      <c r="C2922" s="3">
        <v>4163</v>
      </c>
      <c r="D2922" s="1">
        <v>16694</v>
      </c>
      <c r="E2922" s="1">
        <v>1</v>
      </c>
      <c r="F2922" s="1">
        <v>220</v>
      </c>
      <c r="G2922" s="2"/>
    </row>
    <row r="2923" spans="1:7">
      <c r="A2923" s="1">
        <v>77670</v>
      </c>
      <c r="B2923" s="2">
        <v>39416</v>
      </c>
      <c r="C2923" s="3">
        <v>4866</v>
      </c>
      <c r="D2923" s="1">
        <v>78345</v>
      </c>
      <c r="E2923" s="1">
        <v>1</v>
      </c>
      <c r="F2923" s="1">
        <v>6999</v>
      </c>
      <c r="G2923" s="2"/>
    </row>
    <row r="2924" spans="1:7">
      <c r="A2924" s="1">
        <v>77704</v>
      </c>
      <c r="B2924" s="2">
        <v>39416</v>
      </c>
      <c r="C2924" s="3">
        <v>7854</v>
      </c>
      <c r="D2924" s="1">
        <v>63687</v>
      </c>
      <c r="E2924" s="1">
        <v>1</v>
      </c>
      <c r="F2924" s="1">
        <v>109</v>
      </c>
      <c r="G2924" s="2"/>
    </row>
    <row r="2925" spans="1:7">
      <c r="A2925" s="1">
        <v>77704</v>
      </c>
      <c r="B2925" s="2">
        <v>39416</v>
      </c>
      <c r="C2925" s="3">
        <v>7854</v>
      </c>
      <c r="D2925" s="1">
        <v>71786</v>
      </c>
      <c r="E2925" s="1">
        <v>1</v>
      </c>
      <c r="F2925" s="1">
        <v>199</v>
      </c>
      <c r="G2925" s="2"/>
    </row>
    <row r="2926" spans="1:7">
      <c r="A2926" s="1">
        <v>77812</v>
      </c>
      <c r="B2926" s="2">
        <v>39417</v>
      </c>
      <c r="C2926" s="3">
        <v>6189</v>
      </c>
      <c r="D2926" s="1">
        <v>78423</v>
      </c>
      <c r="E2926" s="1">
        <v>1</v>
      </c>
      <c r="F2926" s="1">
        <v>439</v>
      </c>
      <c r="G2926" s="2"/>
    </row>
    <row r="2927" spans="1:7">
      <c r="A2927" s="1">
        <v>77937</v>
      </c>
      <c r="B2927" s="2">
        <v>39418</v>
      </c>
      <c r="C2927" s="3">
        <v>6820</v>
      </c>
      <c r="D2927" s="1">
        <v>72466</v>
      </c>
      <c r="E2927" s="1">
        <v>1</v>
      </c>
      <c r="F2927" s="1">
        <v>499</v>
      </c>
      <c r="G2927" s="2"/>
    </row>
    <row r="2928" spans="1:7">
      <c r="A2928" s="1">
        <v>77952</v>
      </c>
      <c r="B2928" s="2">
        <v>39418</v>
      </c>
      <c r="C2928" s="3">
        <v>7854</v>
      </c>
      <c r="D2928" s="1">
        <v>83769</v>
      </c>
      <c r="E2928" s="1">
        <v>1</v>
      </c>
      <c r="F2928" s="1">
        <v>399</v>
      </c>
      <c r="G2928" s="2"/>
    </row>
    <row r="2929" spans="1:7">
      <c r="A2929" s="1">
        <v>78077</v>
      </c>
      <c r="B2929" s="2">
        <v>39420</v>
      </c>
      <c r="C2929" s="3">
        <v>1672</v>
      </c>
      <c r="D2929" s="1">
        <v>71917</v>
      </c>
      <c r="E2929" s="1">
        <v>1</v>
      </c>
      <c r="F2929" s="1">
        <v>3688</v>
      </c>
      <c r="G2929" s="2"/>
    </row>
    <row r="2930" spans="1:7">
      <c r="A2930" s="1">
        <v>78078</v>
      </c>
      <c r="B2930" s="2">
        <v>39420</v>
      </c>
      <c r="C2930" s="3">
        <v>1679</v>
      </c>
      <c r="D2930" s="1">
        <v>72217</v>
      </c>
      <c r="E2930" s="1">
        <v>1</v>
      </c>
      <c r="F2930" s="1">
        <v>6499</v>
      </c>
      <c r="G2930" s="2"/>
    </row>
    <row r="2931" spans="1:7">
      <c r="A2931" s="1">
        <v>78094</v>
      </c>
      <c r="B2931" s="2">
        <v>39420</v>
      </c>
      <c r="C2931" s="3">
        <v>2713</v>
      </c>
      <c r="D2931" s="1">
        <v>72466</v>
      </c>
      <c r="E2931" s="1">
        <v>1</v>
      </c>
      <c r="F2931" s="1">
        <v>499</v>
      </c>
      <c r="G2931" s="2"/>
    </row>
    <row r="2932" spans="1:7">
      <c r="A2932" s="1">
        <v>78148</v>
      </c>
      <c r="B2932" s="2">
        <v>39420</v>
      </c>
      <c r="C2932" s="3">
        <v>748</v>
      </c>
      <c r="D2932" s="1">
        <v>2800</v>
      </c>
      <c r="E2932" s="1">
        <v>1</v>
      </c>
      <c r="F2932" s="1">
        <v>95</v>
      </c>
      <c r="G2932" s="2"/>
    </row>
    <row r="2933" spans="1:7">
      <c r="A2933" s="1">
        <v>78154</v>
      </c>
      <c r="B2933" s="2">
        <v>39420</v>
      </c>
      <c r="C2933" s="3">
        <v>7854</v>
      </c>
      <c r="D2933" s="1">
        <v>75207</v>
      </c>
      <c r="E2933" s="1">
        <v>1</v>
      </c>
      <c r="F2933" s="1">
        <v>343</v>
      </c>
      <c r="G2933" s="2"/>
    </row>
    <row r="2934" spans="1:7">
      <c r="A2934" s="1">
        <v>78184</v>
      </c>
      <c r="B2934" s="2">
        <v>39421</v>
      </c>
      <c r="C2934" s="3">
        <v>1672</v>
      </c>
      <c r="D2934" s="1">
        <v>75209</v>
      </c>
      <c r="E2934" s="1">
        <v>1</v>
      </c>
      <c r="F2934" s="1">
        <v>343</v>
      </c>
      <c r="G2934" s="2"/>
    </row>
    <row r="2935" spans="1:7">
      <c r="A2935" s="1">
        <v>78230</v>
      </c>
      <c r="B2935" s="2">
        <v>39421</v>
      </c>
      <c r="C2935" s="3">
        <v>6014</v>
      </c>
      <c r="D2935" s="1">
        <v>80602</v>
      </c>
      <c r="E2935" s="1">
        <v>1</v>
      </c>
      <c r="F2935" s="1">
        <v>1</v>
      </c>
      <c r="G2935" s="2"/>
    </row>
    <row r="2936" spans="1:7">
      <c r="A2936" s="1">
        <v>78230</v>
      </c>
      <c r="B2936" s="2">
        <v>39421</v>
      </c>
      <c r="C2936" s="3">
        <v>6014</v>
      </c>
      <c r="D2936" s="1">
        <v>65674</v>
      </c>
      <c r="E2936" s="1">
        <v>1</v>
      </c>
      <c r="F2936" s="1">
        <v>481</v>
      </c>
      <c r="G2936" s="2"/>
    </row>
    <row r="2937" spans="1:7">
      <c r="A2937" s="1">
        <v>78251</v>
      </c>
      <c r="B2937" s="2">
        <v>39421</v>
      </c>
      <c r="C2937" s="3">
        <v>7854</v>
      </c>
      <c r="D2937" s="1">
        <v>60031</v>
      </c>
      <c r="E2937" s="1">
        <v>1</v>
      </c>
      <c r="F2937" s="1">
        <v>426</v>
      </c>
      <c r="G2937" s="2"/>
    </row>
    <row r="2938" spans="1:7">
      <c r="A2938" s="1">
        <v>78251</v>
      </c>
      <c r="B2938" s="2">
        <v>39421</v>
      </c>
      <c r="C2938" s="3">
        <v>7854</v>
      </c>
      <c r="D2938" s="1">
        <v>60033</v>
      </c>
      <c r="E2938" s="1">
        <v>1</v>
      </c>
      <c r="F2938" s="1">
        <v>426</v>
      </c>
      <c r="G2938" s="2"/>
    </row>
    <row r="2939" spans="1:7">
      <c r="A2939" s="1">
        <v>78251</v>
      </c>
      <c r="B2939" s="2">
        <v>39421</v>
      </c>
      <c r="C2939" s="3">
        <v>7854</v>
      </c>
      <c r="D2939" s="1">
        <v>60034</v>
      </c>
      <c r="E2939" s="1">
        <v>1</v>
      </c>
      <c r="F2939" s="1">
        <v>426</v>
      </c>
      <c r="G2939" s="2"/>
    </row>
    <row r="2940" spans="1:7">
      <c r="A2940" s="1">
        <v>78264</v>
      </c>
      <c r="B2940" s="2">
        <v>39422</v>
      </c>
      <c r="C2940" s="3">
        <v>1246</v>
      </c>
      <c r="D2940" s="1">
        <v>26471</v>
      </c>
      <c r="E2940" s="1">
        <v>1</v>
      </c>
      <c r="F2940" s="1">
        <v>1050</v>
      </c>
      <c r="G2940" s="2"/>
    </row>
    <row r="2941" spans="1:7">
      <c r="A2941" s="1">
        <v>78306</v>
      </c>
      <c r="B2941" s="2">
        <v>39422</v>
      </c>
      <c r="C2941" s="3">
        <v>4749</v>
      </c>
      <c r="D2941" s="1">
        <v>85140</v>
      </c>
      <c r="E2941" s="1">
        <v>1</v>
      </c>
      <c r="F2941" s="1">
        <v>1290</v>
      </c>
      <c r="G2941" s="2"/>
    </row>
    <row r="2942" spans="1:7">
      <c r="A2942" s="1">
        <v>78307</v>
      </c>
      <c r="B2942" s="2">
        <v>39422</v>
      </c>
      <c r="C2942" s="3">
        <v>4785</v>
      </c>
      <c r="D2942" s="1">
        <v>75582</v>
      </c>
      <c r="E2942" s="1">
        <v>1</v>
      </c>
      <c r="F2942" s="1">
        <v>369</v>
      </c>
      <c r="G2942" s="2"/>
    </row>
    <row r="2943" spans="1:7">
      <c r="A2943" s="1">
        <v>78307</v>
      </c>
      <c r="B2943" s="2">
        <v>39422</v>
      </c>
      <c r="C2943" s="3">
        <v>4785</v>
      </c>
      <c r="D2943" s="1">
        <v>82164</v>
      </c>
      <c r="E2943" s="1">
        <v>1</v>
      </c>
      <c r="F2943" s="1">
        <v>149</v>
      </c>
      <c r="G2943" s="2"/>
    </row>
    <row r="2944" spans="1:7">
      <c r="A2944" s="1">
        <v>78344</v>
      </c>
      <c r="B2944" s="2">
        <v>39422</v>
      </c>
      <c r="C2944" s="3">
        <v>7854</v>
      </c>
      <c r="D2944" s="1">
        <v>75207</v>
      </c>
      <c r="E2944" s="1">
        <v>2</v>
      </c>
      <c r="F2944" s="1">
        <v>390</v>
      </c>
      <c r="G2944" s="2"/>
    </row>
    <row r="2945" spans="1:7">
      <c r="A2945" s="1">
        <v>78403</v>
      </c>
      <c r="B2945" s="2">
        <v>39423</v>
      </c>
      <c r="C2945" s="3">
        <v>3529</v>
      </c>
      <c r="D2945" s="1">
        <v>69264</v>
      </c>
      <c r="E2945" s="1">
        <v>1</v>
      </c>
      <c r="F2945" s="1">
        <v>400</v>
      </c>
      <c r="G2945" s="2"/>
    </row>
    <row r="2946" spans="1:7">
      <c r="A2946" s="1">
        <v>78403</v>
      </c>
      <c r="B2946" s="2">
        <v>39423</v>
      </c>
      <c r="C2946" s="3">
        <v>3529</v>
      </c>
      <c r="D2946" s="1">
        <v>63042</v>
      </c>
      <c r="E2946" s="1">
        <v>1</v>
      </c>
      <c r="F2946" s="1">
        <v>0</v>
      </c>
      <c r="G2946" s="2"/>
    </row>
    <row r="2947" spans="1:7">
      <c r="A2947" s="1">
        <v>78408</v>
      </c>
      <c r="B2947" s="2">
        <v>39423</v>
      </c>
      <c r="C2947" s="3">
        <v>3873</v>
      </c>
      <c r="D2947" s="1">
        <v>55856</v>
      </c>
      <c r="E2947" s="1">
        <v>1</v>
      </c>
      <c r="F2947" s="1">
        <v>259</v>
      </c>
      <c r="G2947" s="2"/>
    </row>
    <row r="2948" spans="1:7">
      <c r="A2948" s="1">
        <v>78423</v>
      </c>
      <c r="B2948" s="2">
        <v>39423</v>
      </c>
      <c r="C2948" s="3">
        <v>4749</v>
      </c>
      <c r="D2948" s="1">
        <v>80110</v>
      </c>
      <c r="E2948" s="1">
        <v>1</v>
      </c>
      <c r="F2948" s="1">
        <v>99</v>
      </c>
      <c r="G2948" s="2"/>
    </row>
    <row r="2949" spans="1:7">
      <c r="A2949" s="1">
        <v>78456</v>
      </c>
      <c r="B2949" s="2">
        <v>39423</v>
      </c>
      <c r="C2949" s="3">
        <v>7854</v>
      </c>
      <c r="D2949" s="1">
        <v>26465</v>
      </c>
      <c r="E2949" s="1">
        <v>1</v>
      </c>
      <c r="F2949" s="1">
        <v>900</v>
      </c>
      <c r="G2949" s="2"/>
    </row>
    <row r="2950" spans="1:7">
      <c r="A2950" s="1">
        <v>78493</v>
      </c>
      <c r="B2950" s="2">
        <v>39424</v>
      </c>
      <c r="C2950" s="3">
        <v>1672</v>
      </c>
      <c r="D2950" s="1">
        <v>85052</v>
      </c>
      <c r="E2950" s="1">
        <v>1</v>
      </c>
      <c r="F2950" s="1">
        <v>10395</v>
      </c>
      <c r="G2950" s="2"/>
    </row>
    <row r="2951" spans="1:7">
      <c r="A2951" s="1">
        <v>78493</v>
      </c>
      <c r="B2951" s="2">
        <v>39424</v>
      </c>
      <c r="C2951" s="3">
        <v>1672</v>
      </c>
      <c r="D2951" s="1">
        <v>79682</v>
      </c>
      <c r="E2951" s="1">
        <v>1</v>
      </c>
      <c r="F2951" s="1">
        <v>349</v>
      </c>
      <c r="G2951" s="2"/>
    </row>
    <row r="2952" spans="1:7">
      <c r="A2952" s="1">
        <v>78640</v>
      </c>
      <c r="B2952" s="2">
        <v>39425</v>
      </c>
      <c r="C2952" s="3">
        <v>1118</v>
      </c>
      <c r="D2952" s="1">
        <v>73749</v>
      </c>
      <c r="E2952" s="1">
        <v>1</v>
      </c>
      <c r="F2952" s="1">
        <v>2890</v>
      </c>
      <c r="G2952" s="2"/>
    </row>
    <row r="2953" spans="1:7">
      <c r="A2953" s="1">
        <v>78643</v>
      </c>
      <c r="B2953" s="2">
        <v>39425</v>
      </c>
      <c r="C2953" s="3">
        <v>1479</v>
      </c>
      <c r="D2953" s="1">
        <v>55269</v>
      </c>
      <c r="E2953" s="1">
        <v>1</v>
      </c>
      <c r="F2953" s="1">
        <v>210</v>
      </c>
      <c r="G2953" s="2"/>
    </row>
    <row r="2954" spans="1:7">
      <c r="A2954" s="1">
        <v>78665</v>
      </c>
      <c r="B2954" s="2">
        <v>39425</v>
      </c>
      <c r="C2954" s="3">
        <v>1982</v>
      </c>
      <c r="D2954" s="1">
        <v>83856</v>
      </c>
      <c r="E2954" s="1">
        <v>1</v>
      </c>
      <c r="F2954" s="1">
        <v>23400</v>
      </c>
      <c r="G2954" s="2"/>
    </row>
    <row r="2955" spans="1:7">
      <c r="A2955" s="1">
        <v>78685</v>
      </c>
      <c r="B2955" s="2">
        <v>39425</v>
      </c>
      <c r="C2955" s="3">
        <v>2747</v>
      </c>
      <c r="D2955" s="1">
        <v>68197</v>
      </c>
      <c r="E2955" s="1">
        <v>1</v>
      </c>
      <c r="F2955" s="1">
        <v>299</v>
      </c>
      <c r="G2955" s="2"/>
    </row>
    <row r="2956" spans="1:7">
      <c r="A2956" s="1">
        <v>78693</v>
      </c>
      <c r="B2956" s="2">
        <v>39425</v>
      </c>
      <c r="C2956" s="3">
        <v>2942</v>
      </c>
      <c r="D2956" s="1">
        <v>71294</v>
      </c>
      <c r="E2956" s="1">
        <v>1</v>
      </c>
      <c r="F2956" s="1">
        <v>499</v>
      </c>
      <c r="G2956" s="2"/>
    </row>
    <row r="2957" spans="1:7">
      <c r="A2957" s="1">
        <v>78701</v>
      </c>
      <c r="B2957" s="2">
        <v>39425</v>
      </c>
      <c r="C2957" s="3">
        <v>3212</v>
      </c>
      <c r="D2957" s="1">
        <v>49748</v>
      </c>
      <c r="E2957" s="1">
        <v>1</v>
      </c>
      <c r="F2957" s="1">
        <v>3</v>
      </c>
      <c r="G2957" s="2"/>
    </row>
    <row r="2958" spans="1:7">
      <c r="A2958" s="1">
        <v>78749</v>
      </c>
      <c r="B2958" s="2">
        <v>39425</v>
      </c>
      <c r="C2958" s="3">
        <v>5899</v>
      </c>
      <c r="D2958" s="1">
        <v>73748</v>
      </c>
      <c r="E2958" s="1">
        <v>1</v>
      </c>
      <c r="F2958" s="1">
        <v>3690</v>
      </c>
      <c r="G2958" s="2"/>
    </row>
    <row r="2959" spans="1:7">
      <c r="A2959" s="1">
        <v>78769</v>
      </c>
      <c r="B2959" s="2">
        <v>39425</v>
      </c>
      <c r="C2959" s="3">
        <v>742</v>
      </c>
      <c r="D2959" s="1">
        <v>49749</v>
      </c>
      <c r="E2959" s="1">
        <v>1</v>
      </c>
      <c r="F2959" s="1">
        <v>2</v>
      </c>
      <c r="G2959" s="2"/>
    </row>
    <row r="2960" spans="1:7">
      <c r="A2960" s="1">
        <v>78796</v>
      </c>
      <c r="B2960" s="2">
        <v>39426</v>
      </c>
      <c r="C2960" s="3">
        <v>1286</v>
      </c>
      <c r="D2960" s="1">
        <v>81880</v>
      </c>
      <c r="E2960" s="1">
        <v>1</v>
      </c>
      <c r="F2960" s="1">
        <v>1788</v>
      </c>
      <c r="G2960" s="2"/>
    </row>
    <row r="2961" spans="1:7">
      <c r="A2961" s="1">
        <v>78828</v>
      </c>
      <c r="B2961" s="2">
        <v>39426</v>
      </c>
      <c r="C2961" s="3">
        <v>2704</v>
      </c>
      <c r="D2961" s="1">
        <v>75183</v>
      </c>
      <c r="E2961" s="1">
        <v>1</v>
      </c>
      <c r="F2961" s="1">
        <v>988</v>
      </c>
      <c r="G2961" s="2"/>
    </row>
    <row r="2962" spans="1:7">
      <c r="A2962" s="1">
        <v>78878</v>
      </c>
      <c r="B2962" s="2">
        <v>39426</v>
      </c>
      <c r="C2962" s="3">
        <v>5455</v>
      </c>
      <c r="D2962" s="1">
        <v>73749</v>
      </c>
      <c r="E2962" s="1">
        <v>1</v>
      </c>
      <c r="F2962" s="1">
        <v>2890</v>
      </c>
      <c r="G2962" s="2"/>
    </row>
    <row r="2963" spans="1:7">
      <c r="A2963" s="1">
        <v>78882</v>
      </c>
      <c r="B2963" s="2">
        <v>39426</v>
      </c>
      <c r="C2963" s="3">
        <v>5781</v>
      </c>
      <c r="D2963" s="1">
        <v>2834</v>
      </c>
      <c r="E2963" s="1">
        <v>1</v>
      </c>
      <c r="F2963" s="1">
        <v>129</v>
      </c>
      <c r="G2963" s="2"/>
    </row>
    <row r="2964" spans="1:7">
      <c r="A2964" s="1">
        <v>78958</v>
      </c>
      <c r="B2964" s="2">
        <v>39427</v>
      </c>
      <c r="C2964" s="3">
        <v>3127</v>
      </c>
      <c r="D2964" s="1">
        <v>79781</v>
      </c>
      <c r="E2964" s="1">
        <v>1</v>
      </c>
      <c r="F2964" s="1">
        <v>1604</v>
      </c>
      <c r="G2964" s="2"/>
    </row>
    <row r="2965" spans="1:7">
      <c r="A2965" s="1">
        <v>79004</v>
      </c>
      <c r="B2965" s="2">
        <v>39427</v>
      </c>
      <c r="C2965" s="3">
        <v>6942</v>
      </c>
      <c r="D2965" s="1">
        <v>73749</v>
      </c>
      <c r="E2965" s="1">
        <v>1</v>
      </c>
      <c r="F2965" s="1">
        <v>1990</v>
      </c>
      <c r="G2965" s="2"/>
    </row>
    <row r="2966" spans="1:7">
      <c r="A2966" s="1">
        <v>79004</v>
      </c>
      <c r="B2966" s="2">
        <v>39427</v>
      </c>
      <c r="C2966" s="3">
        <v>6942</v>
      </c>
      <c r="D2966" s="1">
        <v>73749</v>
      </c>
      <c r="E2966" s="1">
        <v>1</v>
      </c>
      <c r="F2966" s="1">
        <v>1990</v>
      </c>
      <c r="G2966" s="2"/>
    </row>
    <row r="2967" spans="1:7">
      <c r="A2967" s="1">
        <v>79132</v>
      </c>
      <c r="B2967" s="2">
        <v>39429</v>
      </c>
      <c r="C2967" s="3">
        <v>1117</v>
      </c>
      <c r="D2967" s="1">
        <v>75203</v>
      </c>
      <c r="E2967" s="1">
        <v>1</v>
      </c>
      <c r="F2967" s="1">
        <v>250</v>
      </c>
      <c r="G2967" s="2"/>
    </row>
    <row r="2968" spans="1:7">
      <c r="A2968" s="1">
        <v>79151</v>
      </c>
      <c r="B2968" s="2">
        <v>39429</v>
      </c>
      <c r="C2968" s="3">
        <v>1686</v>
      </c>
      <c r="D2968" s="1">
        <v>73853</v>
      </c>
      <c r="E2968" s="1">
        <v>1</v>
      </c>
      <c r="F2968" s="1">
        <v>999</v>
      </c>
      <c r="G2968" s="2"/>
    </row>
    <row r="2969" spans="1:7">
      <c r="A2969" s="1">
        <v>79252</v>
      </c>
      <c r="B2969" s="2">
        <v>39430</v>
      </c>
      <c r="C2969" s="3">
        <v>1500</v>
      </c>
      <c r="D2969" s="1">
        <v>40233</v>
      </c>
      <c r="E2969" s="1">
        <v>1</v>
      </c>
      <c r="F2969" s="1">
        <v>558</v>
      </c>
      <c r="G2969" s="2"/>
    </row>
    <row r="2970" spans="1:7">
      <c r="A2970" s="1">
        <v>79261</v>
      </c>
      <c r="B2970" s="2">
        <v>39430</v>
      </c>
      <c r="C2970" s="3">
        <v>1672</v>
      </c>
      <c r="D2970" s="1">
        <v>71245</v>
      </c>
      <c r="E2970" s="1">
        <v>1</v>
      </c>
      <c r="F2970" s="1">
        <v>0</v>
      </c>
      <c r="G2970" s="2"/>
    </row>
    <row r="2971" spans="1:7">
      <c r="A2971" s="1">
        <v>79276</v>
      </c>
      <c r="B2971" s="2">
        <v>39430</v>
      </c>
      <c r="C2971" s="3">
        <v>2814</v>
      </c>
      <c r="D2971" s="1">
        <v>2809</v>
      </c>
      <c r="E2971" s="1">
        <v>1</v>
      </c>
      <c r="F2971" s="1">
        <v>89</v>
      </c>
      <c r="G2971" s="2"/>
    </row>
    <row r="2972" spans="1:7">
      <c r="A2972" s="1">
        <v>79368</v>
      </c>
      <c r="B2972" s="2">
        <v>39431</v>
      </c>
      <c r="C2972" s="3">
        <v>1464</v>
      </c>
      <c r="D2972" s="1">
        <v>72734</v>
      </c>
      <c r="E2972" s="1">
        <v>1</v>
      </c>
      <c r="F2972" s="1">
        <v>199</v>
      </c>
      <c r="G2972" s="2"/>
    </row>
    <row r="2973" spans="1:7">
      <c r="A2973" s="1">
        <v>79390</v>
      </c>
      <c r="B2973" s="2">
        <v>39431</v>
      </c>
      <c r="C2973" s="3">
        <v>2122</v>
      </c>
      <c r="D2973" s="1">
        <v>49749</v>
      </c>
      <c r="E2973" s="1">
        <v>1</v>
      </c>
      <c r="F2973" s="1">
        <v>2</v>
      </c>
      <c r="G2973" s="2"/>
    </row>
    <row r="2974" spans="1:7">
      <c r="A2974" s="1">
        <v>79390</v>
      </c>
      <c r="B2974" s="2">
        <v>39431</v>
      </c>
      <c r="C2974" s="3">
        <v>2122</v>
      </c>
      <c r="D2974" s="1">
        <v>65709</v>
      </c>
      <c r="E2974" s="1">
        <v>1</v>
      </c>
      <c r="F2974" s="1">
        <v>499</v>
      </c>
      <c r="G2974" s="2"/>
    </row>
    <row r="2975" spans="1:7">
      <c r="A2975" s="1">
        <v>79390</v>
      </c>
      <c r="B2975" s="2">
        <v>39431</v>
      </c>
      <c r="C2975" s="3">
        <v>2122</v>
      </c>
      <c r="D2975" s="1">
        <v>75208</v>
      </c>
      <c r="E2975" s="1">
        <v>1</v>
      </c>
      <c r="F2975" s="1">
        <v>343</v>
      </c>
      <c r="G2975" s="2"/>
    </row>
    <row r="2976" spans="1:7">
      <c r="A2976" s="1">
        <v>79390</v>
      </c>
      <c r="B2976" s="2">
        <v>39431</v>
      </c>
      <c r="C2976" s="3">
        <v>2122</v>
      </c>
      <c r="D2976" s="1">
        <v>75207</v>
      </c>
      <c r="E2976" s="1">
        <v>1</v>
      </c>
      <c r="F2976" s="1">
        <v>343</v>
      </c>
      <c r="G2976" s="2"/>
    </row>
    <row r="2977" spans="1:7">
      <c r="A2977" s="1">
        <v>79390</v>
      </c>
      <c r="B2977" s="2">
        <v>39431</v>
      </c>
      <c r="C2977" s="3">
        <v>2122</v>
      </c>
      <c r="D2977" s="1">
        <v>75209</v>
      </c>
      <c r="E2977" s="1">
        <v>1</v>
      </c>
      <c r="F2977" s="1">
        <v>343</v>
      </c>
      <c r="G2977" s="2"/>
    </row>
    <row r="2978" spans="1:7">
      <c r="A2978" s="1">
        <v>79390</v>
      </c>
      <c r="B2978" s="2">
        <v>39431</v>
      </c>
      <c r="C2978" s="3">
        <v>2122</v>
      </c>
      <c r="D2978" s="1">
        <v>75210</v>
      </c>
      <c r="E2978" s="1">
        <v>1</v>
      </c>
      <c r="F2978" s="1">
        <v>343</v>
      </c>
      <c r="G2978" s="2"/>
    </row>
    <row r="2979" spans="1:7">
      <c r="A2979" s="1">
        <v>79390</v>
      </c>
      <c r="B2979" s="2">
        <v>39431</v>
      </c>
      <c r="C2979" s="3">
        <v>2122</v>
      </c>
      <c r="D2979" s="1">
        <v>67366</v>
      </c>
      <c r="E2979" s="1">
        <v>1</v>
      </c>
      <c r="F2979" s="1">
        <v>343</v>
      </c>
      <c r="G2979" s="2"/>
    </row>
    <row r="2980" spans="1:7">
      <c r="A2980" s="1">
        <v>79390</v>
      </c>
      <c r="B2980" s="2">
        <v>39431</v>
      </c>
      <c r="C2980" s="3">
        <v>2122</v>
      </c>
      <c r="D2980" s="1">
        <v>67365</v>
      </c>
      <c r="E2980" s="1">
        <v>1</v>
      </c>
      <c r="F2980" s="1">
        <v>343</v>
      </c>
      <c r="G2980" s="2"/>
    </row>
    <row r="2981" spans="1:7">
      <c r="A2981" s="1">
        <v>79390</v>
      </c>
      <c r="B2981" s="2">
        <v>39431</v>
      </c>
      <c r="C2981" s="3">
        <v>2122</v>
      </c>
      <c r="D2981" s="1">
        <v>67364</v>
      </c>
      <c r="E2981" s="1">
        <v>1</v>
      </c>
      <c r="F2981" s="1">
        <v>343</v>
      </c>
      <c r="G2981" s="2"/>
    </row>
    <row r="2982" spans="1:7">
      <c r="A2982" s="1">
        <v>79390</v>
      </c>
      <c r="B2982" s="2">
        <v>39431</v>
      </c>
      <c r="C2982" s="3">
        <v>2122</v>
      </c>
      <c r="D2982" s="1">
        <v>67368</v>
      </c>
      <c r="E2982" s="1">
        <v>2</v>
      </c>
      <c r="F2982" s="1">
        <v>686</v>
      </c>
      <c r="G2982" s="2"/>
    </row>
    <row r="2983" spans="1:7">
      <c r="A2983" s="1">
        <v>79390</v>
      </c>
      <c r="B2983" s="2">
        <v>39431</v>
      </c>
      <c r="C2983" s="3">
        <v>2122</v>
      </c>
      <c r="D2983" s="1">
        <v>71785</v>
      </c>
      <c r="E2983" s="1">
        <v>1</v>
      </c>
      <c r="F2983" s="1">
        <v>499</v>
      </c>
      <c r="G2983" s="2"/>
    </row>
    <row r="2984" spans="1:7">
      <c r="A2984" s="1">
        <v>79390</v>
      </c>
      <c r="B2984" s="2">
        <v>39431</v>
      </c>
      <c r="C2984" s="3">
        <v>2122</v>
      </c>
      <c r="D2984" s="1">
        <v>71785</v>
      </c>
      <c r="E2984" s="1">
        <v>1</v>
      </c>
      <c r="F2984" s="1">
        <v>499</v>
      </c>
      <c r="G2984" s="2"/>
    </row>
    <row r="2985" spans="1:7">
      <c r="A2985" s="1">
        <v>79428</v>
      </c>
      <c r="B2985" s="2">
        <v>39431</v>
      </c>
      <c r="C2985" s="3">
        <v>3624</v>
      </c>
      <c r="D2985" s="1">
        <v>84833</v>
      </c>
      <c r="E2985" s="1">
        <v>1</v>
      </c>
      <c r="F2985" s="1">
        <v>4920</v>
      </c>
      <c r="G2985" s="2"/>
    </row>
    <row r="2986" spans="1:7">
      <c r="A2986" s="1">
        <v>79428</v>
      </c>
      <c r="B2986" s="2">
        <v>39431</v>
      </c>
      <c r="C2986" s="3">
        <v>3624</v>
      </c>
      <c r="D2986" s="1">
        <v>40236</v>
      </c>
      <c r="E2986" s="1">
        <v>1</v>
      </c>
      <c r="F2986" s="1">
        <v>541</v>
      </c>
      <c r="G2986" s="2"/>
    </row>
    <row r="2987" spans="1:7">
      <c r="A2987" s="1">
        <v>79436</v>
      </c>
      <c r="B2987" s="2">
        <v>39431</v>
      </c>
      <c r="C2987" s="3">
        <v>4745</v>
      </c>
      <c r="D2987" s="1">
        <v>49749</v>
      </c>
      <c r="E2987" s="1">
        <v>1</v>
      </c>
      <c r="F2987" s="1">
        <v>2</v>
      </c>
      <c r="G2987" s="2"/>
    </row>
    <row r="2988" spans="1:7">
      <c r="A2988" s="1">
        <v>79453</v>
      </c>
      <c r="B2988" s="2">
        <v>39431</v>
      </c>
      <c r="C2988" s="3">
        <v>5705</v>
      </c>
      <c r="D2988" s="1">
        <v>76173</v>
      </c>
      <c r="E2988" s="1">
        <v>1</v>
      </c>
      <c r="F2988" s="1">
        <v>999</v>
      </c>
      <c r="G2988" s="2"/>
    </row>
    <row r="2989" spans="1:7">
      <c r="A2989" s="1">
        <v>79453</v>
      </c>
      <c r="B2989" s="2">
        <v>39431</v>
      </c>
      <c r="C2989" s="3">
        <v>5705</v>
      </c>
      <c r="D2989" s="1">
        <v>77507</v>
      </c>
      <c r="E2989" s="1">
        <v>1</v>
      </c>
      <c r="F2989" s="1">
        <v>799</v>
      </c>
      <c r="G2989" s="2"/>
    </row>
    <row r="2990" spans="1:7">
      <c r="A2990" s="1">
        <v>79453</v>
      </c>
      <c r="B2990" s="2">
        <v>39431</v>
      </c>
      <c r="C2990" s="3">
        <v>5705</v>
      </c>
      <c r="D2990" s="1">
        <v>72466</v>
      </c>
      <c r="E2990" s="1">
        <v>1</v>
      </c>
      <c r="F2990" s="1">
        <v>499</v>
      </c>
      <c r="G2990" s="2"/>
    </row>
    <row r="2991" spans="1:7">
      <c r="A2991" s="1">
        <v>79453</v>
      </c>
      <c r="B2991" s="2">
        <v>39431</v>
      </c>
      <c r="C2991" s="3">
        <v>5705</v>
      </c>
      <c r="D2991" s="1">
        <v>72466</v>
      </c>
      <c r="E2991" s="1">
        <v>1</v>
      </c>
      <c r="F2991" s="1">
        <v>499</v>
      </c>
      <c r="G2991" s="2"/>
    </row>
    <row r="2992" spans="1:7">
      <c r="A2992" s="1">
        <v>79572</v>
      </c>
      <c r="B2992" s="2">
        <v>39432</v>
      </c>
      <c r="C2992" s="3">
        <v>449</v>
      </c>
      <c r="D2992" s="1">
        <v>77953</v>
      </c>
      <c r="E2992" s="1">
        <v>1</v>
      </c>
      <c r="F2992" s="1">
        <v>6990</v>
      </c>
      <c r="G2992" s="2"/>
    </row>
    <row r="2993" spans="1:7">
      <c r="A2993" s="1">
        <v>79572</v>
      </c>
      <c r="B2993" s="2">
        <v>39432</v>
      </c>
      <c r="C2993" s="3">
        <v>449</v>
      </c>
      <c r="D2993" s="1">
        <v>82119</v>
      </c>
      <c r="E2993" s="1">
        <v>1</v>
      </c>
      <c r="F2993" s="1">
        <v>999</v>
      </c>
      <c r="G2993" s="2"/>
    </row>
    <row r="2994" spans="1:7">
      <c r="A2994" s="1">
        <v>79572</v>
      </c>
      <c r="B2994" s="2">
        <v>39432</v>
      </c>
      <c r="C2994" s="3">
        <v>449</v>
      </c>
      <c r="D2994" s="1">
        <v>82120</v>
      </c>
      <c r="E2994" s="1">
        <v>1</v>
      </c>
      <c r="F2994" s="1">
        <v>999</v>
      </c>
      <c r="G2994" s="2"/>
    </row>
    <row r="2995" spans="1:7">
      <c r="A2995" s="1">
        <v>79572</v>
      </c>
      <c r="B2995" s="2">
        <v>39432</v>
      </c>
      <c r="C2995" s="3">
        <v>449</v>
      </c>
      <c r="D2995" s="1">
        <v>82120</v>
      </c>
      <c r="E2995" s="1">
        <v>1</v>
      </c>
      <c r="F2995" s="1">
        <v>999</v>
      </c>
      <c r="G2995" s="2"/>
    </row>
    <row r="2996" spans="1:7">
      <c r="A2996" s="1">
        <v>79572</v>
      </c>
      <c r="B2996" s="2">
        <v>39432</v>
      </c>
      <c r="C2996" s="3">
        <v>449</v>
      </c>
      <c r="D2996" s="1">
        <v>81752</v>
      </c>
      <c r="E2996" s="1">
        <v>1</v>
      </c>
      <c r="F2996" s="1">
        <v>299</v>
      </c>
      <c r="G2996" s="2"/>
    </row>
    <row r="2997" spans="1:7">
      <c r="A2997" s="1">
        <v>79852</v>
      </c>
      <c r="B2997" s="2">
        <v>39434</v>
      </c>
      <c r="C2997" s="3">
        <v>7854</v>
      </c>
      <c r="D2997" s="1">
        <v>51157</v>
      </c>
      <c r="E2997" s="1">
        <v>1</v>
      </c>
      <c r="F2997" s="1">
        <v>555</v>
      </c>
      <c r="G2997" s="2"/>
    </row>
    <row r="2998" spans="1:7">
      <c r="A2998" s="1">
        <v>79928</v>
      </c>
      <c r="B2998" s="2">
        <v>39435</v>
      </c>
      <c r="C2998" s="3">
        <v>5005</v>
      </c>
      <c r="D2998" s="1">
        <v>73749</v>
      </c>
      <c r="E2998" s="1">
        <v>1</v>
      </c>
      <c r="F2998" s="1">
        <v>1985</v>
      </c>
      <c r="G2998" s="2"/>
    </row>
    <row r="2999" spans="1:7">
      <c r="A2999" s="1">
        <v>79939</v>
      </c>
      <c r="B2999" s="2">
        <v>39435</v>
      </c>
      <c r="C2999" s="3">
        <v>6000</v>
      </c>
      <c r="D2999" s="1">
        <v>78148</v>
      </c>
      <c r="E2999" s="1">
        <v>1</v>
      </c>
      <c r="F2999" s="1">
        <v>299</v>
      </c>
      <c r="G2999" s="2"/>
    </row>
    <row r="3000" spans="1:7">
      <c r="A3000" s="1">
        <v>79939</v>
      </c>
      <c r="B3000" s="2">
        <v>39435</v>
      </c>
      <c r="C3000" s="3">
        <v>6000</v>
      </c>
      <c r="D3000" s="1">
        <v>82880</v>
      </c>
      <c r="E3000" s="1">
        <v>1</v>
      </c>
      <c r="F3000" s="1">
        <v>299</v>
      </c>
      <c r="G3000" s="2"/>
    </row>
    <row r="3001" spans="1:7">
      <c r="A3001" s="1">
        <v>79960</v>
      </c>
      <c r="B3001" s="2">
        <v>39435</v>
      </c>
      <c r="C3001" s="3">
        <v>7854</v>
      </c>
      <c r="D3001" s="1">
        <v>84612</v>
      </c>
      <c r="E3001" s="1">
        <v>1</v>
      </c>
      <c r="F3001" s="1">
        <v>1</v>
      </c>
      <c r="G3001" s="2"/>
    </row>
    <row r="3002" spans="1:7">
      <c r="A3002" s="1">
        <v>79960</v>
      </c>
      <c r="B3002" s="2">
        <v>39435</v>
      </c>
      <c r="C3002" s="3">
        <v>7854</v>
      </c>
      <c r="D3002" s="1">
        <v>75207</v>
      </c>
      <c r="E3002" s="1">
        <v>1</v>
      </c>
      <c r="F3002" s="1">
        <v>327</v>
      </c>
      <c r="G3002" s="2"/>
    </row>
    <row r="3003" spans="1:7">
      <c r="A3003" s="1">
        <v>80012</v>
      </c>
      <c r="B3003" s="2">
        <v>39436</v>
      </c>
      <c r="C3003" s="3">
        <v>2704</v>
      </c>
      <c r="D3003" s="1">
        <v>2809</v>
      </c>
      <c r="E3003" s="1">
        <v>1</v>
      </c>
      <c r="F3003" s="1">
        <v>89</v>
      </c>
      <c r="G3003" s="2"/>
    </row>
    <row r="3004" spans="1:7">
      <c r="A3004" s="1">
        <v>80025</v>
      </c>
      <c r="B3004" s="2">
        <v>39436</v>
      </c>
      <c r="C3004" s="3">
        <v>332</v>
      </c>
      <c r="D3004" s="1">
        <v>39949</v>
      </c>
      <c r="E3004" s="1">
        <v>1</v>
      </c>
      <c r="F3004" s="1">
        <v>639</v>
      </c>
      <c r="G3004" s="2"/>
    </row>
    <row r="3005" spans="1:7">
      <c r="A3005" s="1">
        <v>80025</v>
      </c>
      <c r="B3005" s="2">
        <v>39436</v>
      </c>
      <c r="C3005" s="3">
        <v>332</v>
      </c>
      <c r="D3005" s="1">
        <v>39948</v>
      </c>
      <c r="E3005" s="1">
        <v>1</v>
      </c>
      <c r="F3005" s="1">
        <v>401</v>
      </c>
      <c r="G3005" s="2"/>
    </row>
    <row r="3006" spans="1:7">
      <c r="A3006" s="1">
        <v>80047</v>
      </c>
      <c r="B3006" s="2">
        <v>39436</v>
      </c>
      <c r="C3006" s="3">
        <v>4785</v>
      </c>
      <c r="D3006" s="1">
        <v>83828</v>
      </c>
      <c r="E3006" s="1">
        <v>1</v>
      </c>
      <c r="F3006" s="1">
        <v>399</v>
      </c>
      <c r="G3006" s="2"/>
    </row>
    <row r="3007" spans="1:7">
      <c r="A3007" s="1">
        <v>80083</v>
      </c>
      <c r="B3007" s="2">
        <v>39436</v>
      </c>
      <c r="C3007" s="3">
        <v>921</v>
      </c>
      <c r="D3007" s="1">
        <v>73750</v>
      </c>
      <c r="E3007" s="1">
        <v>1</v>
      </c>
      <c r="F3007" s="1">
        <v>2490</v>
      </c>
      <c r="G3007" s="2"/>
    </row>
    <row r="3008" spans="1:7">
      <c r="A3008" s="1">
        <v>80145</v>
      </c>
      <c r="B3008" s="2">
        <v>39437</v>
      </c>
      <c r="C3008" s="3">
        <v>3610</v>
      </c>
      <c r="D3008" s="1">
        <v>77010</v>
      </c>
      <c r="E3008" s="1">
        <v>1</v>
      </c>
      <c r="F3008" s="1">
        <v>229</v>
      </c>
      <c r="G3008" s="2"/>
    </row>
    <row r="3009" spans="1:7">
      <c r="A3009" s="1">
        <v>80145</v>
      </c>
      <c r="B3009" s="2">
        <v>39437</v>
      </c>
      <c r="C3009" s="3">
        <v>3610</v>
      </c>
      <c r="D3009" s="1">
        <v>77507</v>
      </c>
      <c r="E3009" s="1">
        <v>1</v>
      </c>
      <c r="F3009" s="1">
        <v>699</v>
      </c>
      <c r="G3009" s="2"/>
    </row>
    <row r="3010" spans="1:7">
      <c r="A3010" s="1">
        <v>80232</v>
      </c>
      <c r="B3010" s="2">
        <v>39437</v>
      </c>
      <c r="C3010" s="3">
        <v>8141</v>
      </c>
      <c r="D3010" s="1">
        <v>48863</v>
      </c>
      <c r="E3010" s="1">
        <v>1</v>
      </c>
      <c r="F3010" s="1">
        <v>0</v>
      </c>
      <c r="G3010" s="2"/>
    </row>
    <row r="3011" spans="1:7">
      <c r="A3011" s="1">
        <v>80232</v>
      </c>
      <c r="B3011" s="2">
        <v>39437</v>
      </c>
      <c r="C3011" s="3">
        <v>8141</v>
      </c>
      <c r="D3011" s="1">
        <v>63992</v>
      </c>
      <c r="E3011" s="1">
        <v>1</v>
      </c>
      <c r="F3011" s="1">
        <v>400</v>
      </c>
      <c r="G3011" s="2"/>
    </row>
    <row r="3012" spans="1:7">
      <c r="A3012" s="1">
        <v>80232</v>
      </c>
      <c r="B3012" s="2">
        <v>39437</v>
      </c>
      <c r="C3012" s="3">
        <v>8141</v>
      </c>
      <c r="D3012" s="1">
        <v>63042</v>
      </c>
      <c r="E3012" s="1">
        <v>1</v>
      </c>
      <c r="F3012" s="1">
        <v>0</v>
      </c>
      <c r="G3012" s="2"/>
    </row>
    <row r="3013" spans="1:7">
      <c r="A3013" s="1">
        <v>80278</v>
      </c>
      <c r="B3013" s="2">
        <v>39438</v>
      </c>
      <c r="C3013" s="3">
        <v>2030</v>
      </c>
      <c r="D3013" s="1">
        <v>26465</v>
      </c>
      <c r="E3013" s="1">
        <v>1</v>
      </c>
      <c r="F3013" s="1">
        <v>600</v>
      </c>
      <c r="G3013" s="2"/>
    </row>
    <row r="3014" spans="1:7">
      <c r="A3014" s="1">
        <v>80301</v>
      </c>
      <c r="B3014" s="2">
        <v>39438</v>
      </c>
      <c r="C3014" s="3">
        <v>2713</v>
      </c>
      <c r="D3014" s="1">
        <v>16695</v>
      </c>
      <c r="E3014" s="1">
        <v>1</v>
      </c>
      <c r="F3014" s="1">
        <v>225</v>
      </c>
      <c r="G3014" s="2"/>
    </row>
    <row r="3015" spans="1:7">
      <c r="A3015" s="1">
        <v>80360</v>
      </c>
      <c r="B3015" s="2">
        <v>39438</v>
      </c>
      <c r="C3015" s="3">
        <v>4922</v>
      </c>
      <c r="D3015" s="1">
        <v>78229</v>
      </c>
      <c r="E3015" s="1">
        <v>1</v>
      </c>
      <c r="F3015" s="1">
        <v>249</v>
      </c>
      <c r="G3015" s="2"/>
    </row>
    <row r="3016" spans="1:7">
      <c r="A3016" s="1">
        <v>80422</v>
      </c>
      <c r="B3016" s="2">
        <v>39438</v>
      </c>
      <c r="C3016" s="3">
        <v>8141</v>
      </c>
      <c r="D3016" s="1">
        <v>26465</v>
      </c>
      <c r="E3016" s="1">
        <v>1</v>
      </c>
      <c r="F3016" s="1">
        <v>500</v>
      </c>
      <c r="G3016" s="2"/>
    </row>
    <row r="3017" spans="1:7">
      <c r="A3017" s="1">
        <v>80451</v>
      </c>
      <c r="B3017" s="2">
        <v>39439</v>
      </c>
      <c r="C3017" s="3">
        <v>1286</v>
      </c>
      <c r="D3017" s="1">
        <v>2812</v>
      </c>
      <c r="E3017" s="1">
        <v>1</v>
      </c>
      <c r="F3017" s="1">
        <v>99</v>
      </c>
      <c r="G3017" s="2"/>
    </row>
    <row r="3018" spans="1:7">
      <c r="A3018" s="1">
        <v>80451</v>
      </c>
      <c r="B3018" s="2">
        <v>39439</v>
      </c>
      <c r="C3018" s="3">
        <v>1286</v>
      </c>
      <c r="D3018" s="1">
        <v>2812</v>
      </c>
      <c r="E3018" s="1">
        <v>1</v>
      </c>
      <c r="F3018" s="1">
        <v>99</v>
      </c>
      <c r="G3018" s="2"/>
    </row>
    <row r="3019" spans="1:7">
      <c r="A3019" s="1">
        <v>80480</v>
      </c>
      <c r="B3019" s="2">
        <v>39439</v>
      </c>
      <c r="C3019" s="3">
        <v>2030</v>
      </c>
      <c r="D3019" s="1">
        <v>80602</v>
      </c>
      <c r="E3019" s="1">
        <v>1</v>
      </c>
      <c r="F3019" s="1">
        <v>1</v>
      </c>
      <c r="G3019" s="2"/>
    </row>
    <row r="3020" spans="1:7">
      <c r="A3020" s="1">
        <v>80480</v>
      </c>
      <c r="B3020" s="2">
        <v>39439</v>
      </c>
      <c r="C3020" s="3">
        <v>2030</v>
      </c>
      <c r="D3020" s="1">
        <v>16959</v>
      </c>
      <c r="E3020" s="1">
        <v>1</v>
      </c>
      <c r="F3020" s="1">
        <v>1134</v>
      </c>
      <c r="G3020" s="2"/>
    </row>
    <row r="3021" spans="1:7">
      <c r="A3021" s="1">
        <v>80567</v>
      </c>
      <c r="B3021" s="2">
        <v>39439</v>
      </c>
      <c r="C3021" s="3">
        <v>450</v>
      </c>
      <c r="D3021" s="1">
        <v>73853</v>
      </c>
      <c r="E3021" s="1">
        <v>1</v>
      </c>
      <c r="F3021" s="1">
        <v>999</v>
      </c>
      <c r="G3021" s="2"/>
    </row>
    <row r="3022" spans="1:7">
      <c r="A3022" s="1">
        <v>80587</v>
      </c>
      <c r="B3022" s="2">
        <v>39439</v>
      </c>
      <c r="C3022" s="3">
        <v>5096</v>
      </c>
      <c r="D3022" s="1">
        <v>81880</v>
      </c>
      <c r="E3022" s="1">
        <v>1</v>
      </c>
      <c r="F3022" s="1">
        <v>1580</v>
      </c>
      <c r="G3022" s="2"/>
    </row>
    <row r="3023" spans="1:7">
      <c r="A3023" s="1">
        <v>80592</v>
      </c>
      <c r="B3023" s="2">
        <v>39439</v>
      </c>
      <c r="C3023" s="3">
        <v>5239</v>
      </c>
      <c r="D3023" s="1">
        <v>66569</v>
      </c>
      <c r="E3023" s="1">
        <v>1</v>
      </c>
      <c r="F3023" s="1">
        <v>400</v>
      </c>
      <c r="G3023" s="2"/>
    </row>
    <row r="3024" spans="1:7">
      <c r="A3024" s="1">
        <v>80592</v>
      </c>
      <c r="B3024" s="2">
        <v>39439</v>
      </c>
      <c r="C3024" s="3">
        <v>5239</v>
      </c>
      <c r="D3024" s="1">
        <v>63042</v>
      </c>
      <c r="E3024" s="1">
        <v>1</v>
      </c>
      <c r="F3024" s="1">
        <v>0</v>
      </c>
      <c r="G3024" s="2"/>
    </row>
    <row r="3025" spans="1:7">
      <c r="A3025" s="1">
        <v>80592</v>
      </c>
      <c r="B3025" s="2">
        <v>39439</v>
      </c>
      <c r="C3025" s="3">
        <v>5239</v>
      </c>
      <c r="D3025" s="1">
        <v>84881</v>
      </c>
      <c r="E3025" s="1">
        <v>1</v>
      </c>
      <c r="F3025" s="1">
        <v>59</v>
      </c>
      <c r="G3025" s="2"/>
    </row>
    <row r="3026" spans="1:7">
      <c r="A3026" s="1">
        <v>80592</v>
      </c>
      <c r="B3026" s="2">
        <v>39439</v>
      </c>
      <c r="C3026" s="3">
        <v>5239</v>
      </c>
      <c r="D3026" s="1">
        <v>84881</v>
      </c>
      <c r="E3026" s="1">
        <v>1</v>
      </c>
      <c r="F3026" s="1">
        <v>59</v>
      </c>
      <c r="G3026" s="2"/>
    </row>
    <row r="3027" spans="1:7">
      <c r="A3027" s="1">
        <v>80667</v>
      </c>
      <c r="B3027" s="2">
        <v>39439</v>
      </c>
      <c r="C3027" s="3">
        <v>7854</v>
      </c>
      <c r="D3027" s="1">
        <v>84612</v>
      </c>
      <c r="E3027" s="1">
        <v>1</v>
      </c>
      <c r="F3027" s="1">
        <v>1</v>
      </c>
      <c r="G3027" s="2"/>
    </row>
    <row r="3028" spans="1:7">
      <c r="A3028" s="1">
        <v>80667</v>
      </c>
      <c r="B3028" s="2">
        <v>39439</v>
      </c>
      <c r="C3028" s="3">
        <v>7854</v>
      </c>
      <c r="D3028" s="1">
        <v>39948</v>
      </c>
      <c r="E3028" s="1">
        <v>1</v>
      </c>
      <c r="F3028" s="1">
        <v>385</v>
      </c>
      <c r="G3028" s="2"/>
    </row>
    <row r="3029" spans="1:7">
      <c r="A3029" s="1">
        <v>80797</v>
      </c>
      <c r="B3029" s="2">
        <v>39440</v>
      </c>
      <c r="C3029" s="3">
        <v>5521</v>
      </c>
      <c r="D3029" s="1">
        <v>71785</v>
      </c>
      <c r="E3029" s="1">
        <v>1</v>
      </c>
      <c r="F3029" s="1">
        <v>399</v>
      </c>
      <c r="G3029" s="2"/>
    </row>
    <row r="3030" spans="1:7">
      <c r="A3030" s="1">
        <v>80813</v>
      </c>
      <c r="B3030" s="2">
        <v>39440</v>
      </c>
      <c r="C3030" s="3">
        <v>62</v>
      </c>
      <c r="D3030" s="1">
        <v>16825</v>
      </c>
      <c r="E3030" s="1">
        <v>1</v>
      </c>
      <c r="F3030" s="1">
        <v>199</v>
      </c>
      <c r="G3030" s="2"/>
    </row>
    <row r="3031" spans="1:7">
      <c r="A3031" s="1">
        <v>80813</v>
      </c>
      <c r="B3031" s="2">
        <v>39440</v>
      </c>
      <c r="C3031" s="3">
        <v>62</v>
      </c>
      <c r="D3031" s="1">
        <v>16825</v>
      </c>
      <c r="E3031" s="1">
        <v>1</v>
      </c>
      <c r="F3031" s="1">
        <v>199</v>
      </c>
      <c r="G3031" s="2"/>
    </row>
    <row r="3032" spans="1:7">
      <c r="A3032" s="1">
        <v>80946</v>
      </c>
      <c r="B3032" s="2">
        <v>39441</v>
      </c>
      <c r="C3032" s="3">
        <v>3596</v>
      </c>
      <c r="D3032" s="1">
        <v>80358</v>
      </c>
      <c r="E3032" s="1">
        <v>1</v>
      </c>
      <c r="F3032" s="1">
        <v>199</v>
      </c>
      <c r="G3032" s="2"/>
    </row>
    <row r="3033" spans="1:7">
      <c r="A3033" s="1">
        <v>80946</v>
      </c>
      <c r="B3033" s="2">
        <v>39441</v>
      </c>
      <c r="C3033" s="3">
        <v>3596</v>
      </c>
      <c r="D3033" s="1">
        <v>80358</v>
      </c>
      <c r="E3033" s="1">
        <v>1</v>
      </c>
      <c r="F3033" s="1">
        <v>200</v>
      </c>
      <c r="G3033" s="2"/>
    </row>
    <row r="3034" spans="1:7">
      <c r="A3034" s="1">
        <v>80946</v>
      </c>
      <c r="B3034" s="2">
        <v>39441</v>
      </c>
      <c r="C3034" s="3">
        <v>3596</v>
      </c>
      <c r="D3034" s="1">
        <v>80358</v>
      </c>
      <c r="E3034" s="1">
        <v>1</v>
      </c>
      <c r="F3034" s="1">
        <v>199</v>
      </c>
      <c r="G3034" s="2"/>
    </row>
    <row r="3035" spans="1:7">
      <c r="A3035" s="1">
        <v>80946</v>
      </c>
      <c r="B3035" s="2">
        <v>39441</v>
      </c>
      <c r="C3035" s="3">
        <v>3596</v>
      </c>
      <c r="D3035" s="1">
        <v>80358</v>
      </c>
      <c r="E3035" s="1">
        <v>1</v>
      </c>
      <c r="F3035" s="1">
        <v>200</v>
      </c>
      <c r="G3035" s="2"/>
    </row>
    <row r="3036" spans="1:7">
      <c r="A3036" s="1">
        <v>80968</v>
      </c>
      <c r="B3036" s="2">
        <v>39441</v>
      </c>
      <c r="C3036" s="3">
        <v>4745</v>
      </c>
      <c r="D3036" s="1">
        <v>78068</v>
      </c>
      <c r="E3036" s="1">
        <v>1</v>
      </c>
      <c r="F3036" s="1">
        <v>799</v>
      </c>
      <c r="G3036" s="2"/>
    </row>
    <row r="3037" spans="1:7">
      <c r="A3037" s="1">
        <v>81060</v>
      </c>
      <c r="B3037" s="2">
        <v>39442</v>
      </c>
      <c r="C3037" s="3">
        <v>1672</v>
      </c>
      <c r="D3037" s="1">
        <v>71785</v>
      </c>
      <c r="E3037" s="1">
        <v>1</v>
      </c>
      <c r="F3037" s="1">
        <v>399</v>
      </c>
      <c r="G3037" s="2"/>
    </row>
    <row r="3038" spans="1:7">
      <c r="A3038" s="1">
        <v>81085</v>
      </c>
      <c r="B3038" s="2">
        <v>39442</v>
      </c>
      <c r="C3038" s="3">
        <v>2501</v>
      </c>
      <c r="D3038" s="1">
        <v>78068</v>
      </c>
      <c r="E3038" s="1">
        <v>1</v>
      </c>
      <c r="F3038" s="1">
        <v>799</v>
      </c>
      <c r="G3038" s="2"/>
    </row>
    <row r="3039" spans="1:7">
      <c r="A3039" s="1">
        <v>81102</v>
      </c>
      <c r="B3039" s="2">
        <v>39442</v>
      </c>
      <c r="C3039" s="3">
        <v>3133</v>
      </c>
      <c r="D3039" s="1">
        <v>73749</v>
      </c>
      <c r="E3039" s="1">
        <v>1</v>
      </c>
      <c r="F3039" s="1">
        <v>1990</v>
      </c>
      <c r="G3039" s="2"/>
    </row>
    <row r="3040" spans="1:7">
      <c r="A3040" s="1">
        <v>81117</v>
      </c>
      <c r="B3040" s="2">
        <v>39442</v>
      </c>
      <c r="C3040" s="3">
        <v>3855</v>
      </c>
      <c r="D3040" s="1">
        <v>79793</v>
      </c>
      <c r="E3040" s="1">
        <v>1</v>
      </c>
      <c r="F3040" s="1">
        <v>12900</v>
      </c>
      <c r="G3040" s="2"/>
    </row>
    <row r="3041" spans="1:7">
      <c r="A3041" s="1">
        <v>81240</v>
      </c>
      <c r="B3041" s="2">
        <v>39443</v>
      </c>
      <c r="C3041" s="3">
        <v>1672</v>
      </c>
      <c r="D3041" s="1">
        <v>83907</v>
      </c>
      <c r="E3041" s="1">
        <v>1</v>
      </c>
      <c r="F3041" s="1">
        <v>135</v>
      </c>
      <c r="G3041" s="2"/>
    </row>
    <row r="3042" spans="1:7">
      <c r="A3042" s="1">
        <v>81240</v>
      </c>
      <c r="B3042" s="2">
        <v>39443</v>
      </c>
      <c r="C3042" s="3">
        <v>1672</v>
      </c>
      <c r="D3042" s="1">
        <v>80461</v>
      </c>
      <c r="E3042" s="1">
        <v>1</v>
      </c>
      <c r="F3042" s="1">
        <v>2490</v>
      </c>
      <c r="G3042" s="2"/>
    </row>
    <row r="3043" spans="1:7">
      <c r="A3043" s="1">
        <v>81241</v>
      </c>
      <c r="B3043" s="2">
        <v>39443</v>
      </c>
      <c r="C3043" s="3">
        <v>1686</v>
      </c>
      <c r="D3043" s="1">
        <v>85322</v>
      </c>
      <c r="E3043" s="1">
        <v>1</v>
      </c>
      <c r="F3043" s="1">
        <v>17900</v>
      </c>
      <c r="G3043" s="2"/>
    </row>
    <row r="3044" spans="1:7">
      <c r="A3044" s="1">
        <v>81338</v>
      </c>
      <c r="B3044" s="2">
        <v>39443</v>
      </c>
      <c r="C3044" s="3">
        <v>450</v>
      </c>
      <c r="D3044" s="1">
        <v>81880</v>
      </c>
      <c r="E3044" s="1">
        <v>1</v>
      </c>
      <c r="F3044" s="1">
        <v>1590</v>
      </c>
      <c r="G3044" s="2"/>
    </row>
    <row r="3045" spans="1:7">
      <c r="A3045" s="1">
        <v>81462</v>
      </c>
      <c r="B3045" s="2">
        <v>39444</v>
      </c>
      <c r="C3045" s="3">
        <v>1672</v>
      </c>
      <c r="D3045" s="1">
        <v>82097</v>
      </c>
      <c r="E3045" s="1">
        <v>1</v>
      </c>
      <c r="F3045" s="1">
        <v>6990</v>
      </c>
      <c r="G3045" s="2"/>
    </row>
    <row r="3046" spans="1:7">
      <c r="A3046" s="1">
        <v>81463</v>
      </c>
      <c r="B3046" s="2">
        <v>39444</v>
      </c>
      <c r="C3046" s="3">
        <v>1686</v>
      </c>
      <c r="D3046" s="1">
        <v>84914</v>
      </c>
      <c r="E3046" s="1">
        <v>2</v>
      </c>
      <c r="F3046" s="1">
        <v>22660</v>
      </c>
      <c r="G3046" s="2"/>
    </row>
    <row r="3047" spans="1:7">
      <c r="A3047" s="1">
        <v>81463</v>
      </c>
      <c r="B3047" s="2">
        <v>39444</v>
      </c>
      <c r="C3047" s="3">
        <v>1686</v>
      </c>
      <c r="D3047" s="1">
        <v>84914</v>
      </c>
      <c r="E3047" s="1">
        <v>1</v>
      </c>
      <c r="F3047" s="1">
        <v>11330</v>
      </c>
      <c r="G3047" s="2"/>
    </row>
    <row r="3048" spans="1:7">
      <c r="A3048" s="1">
        <v>81463</v>
      </c>
      <c r="B3048" s="2">
        <v>39444</v>
      </c>
      <c r="C3048" s="3">
        <v>1686</v>
      </c>
      <c r="D3048" s="1">
        <v>84915</v>
      </c>
      <c r="E3048" s="1">
        <v>1</v>
      </c>
      <c r="F3048" s="1">
        <v>11330</v>
      </c>
      <c r="G3048" s="2"/>
    </row>
    <row r="3049" spans="1:7">
      <c r="A3049" s="1">
        <v>81463</v>
      </c>
      <c r="B3049" s="2">
        <v>39444</v>
      </c>
      <c r="C3049" s="3">
        <v>1686</v>
      </c>
      <c r="D3049" s="1">
        <v>72746</v>
      </c>
      <c r="E3049" s="1">
        <v>1</v>
      </c>
      <c r="F3049" s="1">
        <v>689</v>
      </c>
      <c r="G3049" s="2"/>
    </row>
    <row r="3050" spans="1:7">
      <c r="A3050" s="1">
        <v>81463</v>
      </c>
      <c r="B3050" s="2">
        <v>39444</v>
      </c>
      <c r="C3050" s="3">
        <v>1686</v>
      </c>
      <c r="D3050" s="1">
        <v>75068</v>
      </c>
      <c r="E3050" s="1">
        <v>2</v>
      </c>
      <c r="F3050" s="1">
        <v>1000</v>
      </c>
      <c r="G3050" s="2"/>
    </row>
    <row r="3051" spans="1:7">
      <c r="A3051" s="1">
        <v>81463</v>
      </c>
      <c r="B3051" s="2">
        <v>39444</v>
      </c>
      <c r="C3051" s="3">
        <v>1686</v>
      </c>
      <c r="D3051" s="1">
        <v>75068</v>
      </c>
      <c r="E3051" s="1">
        <v>2</v>
      </c>
      <c r="F3051" s="1">
        <v>1000</v>
      </c>
      <c r="G3051" s="2"/>
    </row>
    <row r="3052" spans="1:7">
      <c r="A3052" s="1">
        <v>81558</v>
      </c>
      <c r="B3052" s="2">
        <v>39444</v>
      </c>
      <c r="C3052" s="3">
        <v>5521</v>
      </c>
      <c r="D3052" s="1">
        <v>85408</v>
      </c>
      <c r="E3052" s="1">
        <v>1</v>
      </c>
      <c r="F3052" s="1">
        <v>1690</v>
      </c>
      <c r="G3052" s="2"/>
    </row>
    <row r="3053" spans="1:7">
      <c r="A3053" s="1">
        <v>81578</v>
      </c>
      <c r="B3053" s="2">
        <v>39444</v>
      </c>
      <c r="C3053" s="3">
        <v>646</v>
      </c>
      <c r="D3053" s="1">
        <v>2860</v>
      </c>
      <c r="E3053" s="1">
        <v>1</v>
      </c>
      <c r="F3053" s="1">
        <v>135</v>
      </c>
      <c r="G3053" s="2"/>
    </row>
    <row r="3054" spans="1:7">
      <c r="A3054" s="1">
        <v>81578</v>
      </c>
      <c r="B3054" s="2">
        <v>39444</v>
      </c>
      <c r="C3054" s="3">
        <v>646</v>
      </c>
      <c r="D3054" s="1">
        <v>40236</v>
      </c>
      <c r="E3054" s="1">
        <v>2</v>
      </c>
      <c r="F3054" s="1">
        <v>1024</v>
      </c>
      <c r="G3054" s="2"/>
    </row>
    <row r="3055" spans="1:7">
      <c r="A3055" s="1">
        <v>81599</v>
      </c>
      <c r="B3055" s="2">
        <v>39444</v>
      </c>
      <c r="C3055" s="3">
        <v>7854</v>
      </c>
      <c r="D3055" s="1">
        <v>83305</v>
      </c>
      <c r="E3055" s="1">
        <v>1</v>
      </c>
      <c r="F3055" s="1">
        <v>1699</v>
      </c>
      <c r="G3055" s="2"/>
    </row>
    <row r="3056" spans="1:7">
      <c r="A3056" s="1">
        <v>81611</v>
      </c>
      <c r="B3056" s="2">
        <v>39444</v>
      </c>
      <c r="C3056" s="3">
        <v>8192</v>
      </c>
      <c r="D3056" s="1">
        <v>63992</v>
      </c>
      <c r="E3056" s="1">
        <v>1</v>
      </c>
      <c r="F3056" s="1">
        <v>400</v>
      </c>
      <c r="G3056" s="2"/>
    </row>
    <row r="3057" spans="1:7">
      <c r="A3057" s="1">
        <v>81611</v>
      </c>
      <c r="B3057" s="2">
        <v>39444</v>
      </c>
      <c r="C3057" s="3">
        <v>8192</v>
      </c>
      <c r="D3057" s="1">
        <v>63042</v>
      </c>
      <c r="E3057" s="1">
        <v>1</v>
      </c>
      <c r="F3057" s="1">
        <v>0</v>
      </c>
      <c r="G3057" s="2"/>
    </row>
    <row r="3058" spans="1:7">
      <c r="A3058" s="1">
        <v>81611</v>
      </c>
      <c r="B3058" s="2">
        <v>39444</v>
      </c>
      <c r="C3058" s="3">
        <v>8192</v>
      </c>
      <c r="D3058" s="1">
        <v>73749</v>
      </c>
      <c r="E3058" s="1">
        <v>1</v>
      </c>
      <c r="F3058" s="1">
        <v>1990</v>
      </c>
      <c r="G3058" s="2"/>
    </row>
    <row r="3059" spans="1:7">
      <c r="A3059" s="1">
        <v>81611</v>
      </c>
      <c r="B3059" s="2">
        <v>39444</v>
      </c>
      <c r="C3059" s="3">
        <v>8192</v>
      </c>
      <c r="D3059" s="1">
        <v>65675</v>
      </c>
      <c r="E3059" s="1">
        <v>1</v>
      </c>
      <c r="F3059" s="1">
        <v>504</v>
      </c>
      <c r="G3059" s="2"/>
    </row>
    <row r="3060" spans="1:7">
      <c r="A3060" s="1">
        <v>81611</v>
      </c>
      <c r="B3060" s="2">
        <v>39444</v>
      </c>
      <c r="C3060" s="3">
        <v>8192</v>
      </c>
      <c r="D3060" s="1">
        <v>65674</v>
      </c>
      <c r="E3060" s="1">
        <v>1</v>
      </c>
      <c r="F3060" s="1">
        <v>438</v>
      </c>
      <c r="G3060" s="2"/>
    </row>
    <row r="3061" spans="1:7">
      <c r="A3061" s="1">
        <v>81651</v>
      </c>
      <c r="B3061" s="2">
        <v>39445</v>
      </c>
      <c r="C3061" s="3">
        <v>1686</v>
      </c>
      <c r="D3061" s="1">
        <v>70519</v>
      </c>
      <c r="E3061" s="1">
        <v>1</v>
      </c>
      <c r="F3061" s="1">
        <v>39</v>
      </c>
      <c r="G3061" s="2"/>
    </row>
    <row r="3062" spans="1:7">
      <c r="A3062" s="1">
        <v>81671</v>
      </c>
      <c r="B3062" s="2">
        <v>39445</v>
      </c>
      <c r="C3062" s="3">
        <v>2220</v>
      </c>
      <c r="D3062" s="1">
        <v>84418</v>
      </c>
      <c r="E3062" s="1">
        <v>1</v>
      </c>
      <c r="F3062" s="1">
        <v>599</v>
      </c>
      <c r="G3062" s="2"/>
    </row>
    <row r="3063" spans="1:7">
      <c r="A3063" s="1">
        <v>81671</v>
      </c>
      <c r="B3063" s="2">
        <v>39445</v>
      </c>
      <c r="C3063" s="3">
        <v>2220</v>
      </c>
      <c r="D3063" s="1">
        <v>73749</v>
      </c>
      <c r="E3063" s="1">
        <v>1</v>
      </c>
      <c r="F3063" s="1">
        <v>1990</v>
      </c>
      <c r="G3063" s="2"/>
    </row>
    <row r="3064" spans="1:7">
      <c r="A3064" s="1">
        <v>81671</v>
      </c>
      <c r="B3064" s="2">
        <v>39445</v>
      </c>
      <c r="C3064" s="3">
        <v>2220</v>
      </c>
      <c r="D3064" s="1">
        <v>78240</v>
      </c>
      <c r="E3064" s="1">
        <v>1</v>
      </c>
      <c r="F3064" s="1">
        <v>199</v>
      </c>
      <c r="G3064" s="2"/>
    </row>
    <row r="3065" spans="1:7">
      <c r="A3065" s="1">
        <v>81690</v>
      </c>
      <c r="B3065" s="2">
        <v>39445</v>
      </c>
      <c r="C3065" s="3">
        <v>2778</v>
      </c>
      <c r="D3065" s="1">
        <v>83033</v>
      </c>
      <c r="E3065" s="1">
        <v>1</v>
      </c>
      <c r="F3065" s="1">
        <v>199</v>
      </c>
      <c r="G3065" s="2"/>
    </row>
    <row r="3066" spans="1:7">
      <c r="A3066" s="1">
        <v>81802</v>
      </c>
      <c r="B3066" s="2">
        <v>39445</v>
      </c>
      <c r="C3066" s="3">
        <v>7665</v>
      </c>
      <c r="D3066" s="1">
        <v>65674</v>
      </c>
      <c r="E3066" s="1">
        <v>1</v>
      </c>
      <c r="F3066" s="1">
        <v>200</v>
      </c>
      <c r="G3066" s="2"/>
    </row>
    <row r="3067" spans="1:7">
      <c r="A3067" s="1">
        <v>81802</v>
      </c>
      <c r="B3067" s="2">
        <v>39445</v>
      </c>
      <c r="C3067" s="3">
        <v>7665</v>
      </c>
      <c r="D3067" s="1">
        <v>65675</v>
      </c>
      <c r="E3067" s="1">
        <v>1</v>
      </c>
      <c r="F3067" s="1">
        <v>380</v>
      </c>
      <c r="G3067" s="2"/>
    </row>
    <row r="3068" spans="1:7">
      <c r="A3068" s="1">
        <v>81849</v>
      </c>
      <c r="B3068" s="2">
        <v>39446</v>
      </c>
      <c r="C3068" s="3">
        <v>1464</v>
      </c>
      <c r="D3068" s="1">
        <v>69728</v>
      </c>
      <c r="E3068" s="1">
        <v>1</v>
      </c>
      <c r="F3068" s="1">
        <v>299</v>
      </c>
      <c r="G3068" s="2"/>
    </row>
    <row r="3069" spans="1:7">
      <c r="A3069" s="1">
        <v>81898</v>
      </c>
      <c r="B3069" s="2">
        <v>39446</v>
      </c>
      <c r="C3069" s="3">
        <v>287</v>
      </c>
      <c r="D3069" s="1">
        <v>80358</v>
      </c>
      <c r="E3069" s="1">
        <v>1</v>
      </c>
      <c r="F3069" s="1">
        <v>299</v>
      </c>
      <c r="G3069" s="2"/>
    </row>
    <row r="3070" spans="1:7">
      <c r="A3070" s="1">
        <v>81898</v>
      </c>
      <c r="B3070" s="2">
        <v>39446</v>
      </c>
      <c r="C3070" s="3">
        <v>287</v>
      </c>
      <c r="D3070" s="1">
        <v>80358</v>
      </c>
      <c r="E3070" s="1">
        <v>1</v>
      </c>
      <c r="F3070" s="1">
        <v>299</v>
      </c>
      <c r="G3070" s="2"/>
    </row>
    <row r="3071" spans="1:7">
      <c r="A3071" s="1">
        <v>82018</v>
      </c>
      <c r="B3071" s="2">
        <v>39446</v>
      </c>
      <c r="C3071" s="3">
        <v>7854</v>
      </c>
      <c r="D3071" s="1">
        <v>76241</v>
      </c>
      <c r="E3071" s="1">
        <v>1</v>
      </c>
      <c r="F3071" s="1">
        <v>199</v>
      </c>
      <c r="G3071" s="2"/>
    </row>
    <row r="3072" spans="1:7">
      <c r="A3072" s="1">
        <v>82021</v>
      </c>
      <c r="B3072" s="2">
        <v>39446</v>
      </c>
      <c r="C3072" s="3">
        <v>7923</v>
      </c>
      <c r="D3072" s="1">
        <v>49748</v>
      </c>
      <c r="E3072" s="1">
        <v>1</v>
      </c>
      <c r="F3072" s="1">
        <v>3</v>
      </c>
      <c r="G3072" s="2"/>
    </row>
    <row r="3073" spans="1:7">
      <c r="A3073" s="1">
        <v>82021</v>
      </c>
      <c r="B3073" s="2">
        <v>39446</v>
      </c>
      <c r="C3073" s="3">
        <v>7923</v>
      </c>
      <c r="D3073" s="1">
        <v>72617</v>
      </c>
      <c r="E3073" s="1">
        <v>1</v>
      </c>
      <c r="F3073" s="1">
        <v>69</v>
      </c>
      <c r="G3073" s="2"/>
    </row>
    <row r="3074" spans="1:7">
      <c r="A3074" s="1">
        <v>82032</v>
      </c>
      <c r="B3074" s="2">
        <v>39446</v>
      </c>
      <c r="C3074" s="3">
        <v>8202</v>
      </c>
      <c r="D3074" s="1">
        <v>74769</v>
      </c>
      <c r="E3074" s="1">
        <v>1</v>
      </c>
      <c r="F3074" s="1">
        <v>400</v>
      </c>
      <c r="G3074" s="2"/>
    </row>
    <row r="3075" spans="1:7">
      <c r="A3075" s="1">
        <v>82032</v>
      </c>
      <c r="B3075" s="2">
        <v>39446</v>
      </c>
      <c r="C3075" s="3">
        <v>8202</v>
      </c>
      <c r="D3075" s="1">
        <v>63042</v>
      </c>
      <c r="E3075" s="1">
        <v>1</v>
      </c>
      <c r="F3075" s="1">
        <v>0</v>
      </c>
      <c r="G3075" s="2"/>
    </row>
    <row r="3076" spans="1:7">
      <c r="A3076" s="1">
        <v>82174</v>
      </c>
      <c r="B3076" s="2">
        <v>39447</v>
      </c>
      <c r="C3076" s="3">
        <v>6828</v>
      </c>
      <c r="D3076" s="1">
        <v>73749</v>
      </c>
      <c r="E3076" s="1">
        <v>1</v>
      </c>
      <c r="F3076" s="1">
        <v>1990</v>
      </c>
      <c r="G3076" s="2"/>
    </row>
    <row r="3077" spans="1:7">
      <c r="A3077" s="1">
        <v>82189</v>
      </c>
      <c r="B3077" s="2">
        <v>39447</v>
      </c>
      <c r="C3077" s="3">
        <v>7854</v>
      </c>
      <c r="D3077" s="1">
        <v>84612</v>
      </c>
      <c r="E3077" s="1">
        <v>1</v>
      </c>
      <c r="F3077" s="1">
        <v>1</v>
      </c>
      <c r="G3077" s="2"/>
    </row>
    <row r="3078" spans="1:7">
      <c r="A3078" s="1">
        <v>82189</v>
      </c>
      <c r="B3078" s="2">
        <v>39447</v>
      </c>
      <c r="C3078" s="3">
        <v>7854</v>
      </c>
      <c r="D3078" s="1">
        <v>39948</v>
      </c>
      <c r="E3078" s="1">
        <v>1</v>
      </c>
      <c r="F3078" s="1">
        <v>385</v>
      </c>
      <c r="G3078" s="2"/>
    </row>
  </sheetData>
  <autoFilter ref="A1:F3078" xr:uid="{00000000-0009-0000-0000-000002000000}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83418-7752-944E-9DE1-1FE7A67E4993}">
  <dimension ref="A1:O3078"/>
  <sheetViews>
    <sheetView zoomScale="115" workbookViewId="0">
      <pane ySplit="1" topLeftCell="A2" activePane="bottomLeft" state="frozen"/>
      <selection pane="bottomLeft" activeCell="M1" sqref="M1:M1048576"/>
    </sheetView>
  </sheetViews>
  <sheetFormatPr baseColWidth="10" defaultRowHeight="16"/>
  <cols>
    <col min="1" max="1" width="9" style="1" bestFit="1" customWidth="1"/>
    <col min="2" max="2" width="14.83203125" style="2" bestFit="1" customWidth="1"/>
    <col min="3" max="3" width="9" style="1" bestFit="1" customWidth="1"/>
    <col min="4" max="5" width="10.83203125" style="1"/>
    <col min="6" max="6" width="8.6640625" style="1" bestFit="1" customWidth="1"/>
    <col min="7" max="7" width="13" style="2" bestFit="1" customWidth="1"/>
    <col min="8" max="8" width="7.1640625" style="1" bestFit="1" customWidth="1"/>
    <col min="9" max="9" width="8.5" style="1" bestFit="1" customWidth="1"/>
    <col min="10" max="10" width="8.5" style="1" customWidth="1"/>
    <col min="11" max="11" width="10.83203125" style="1"/>
    <col min="12" max="12" width="8.6640625" style="1" bestFit="1" customWidth="1"/>
    <col min="13" max="13" width="13" style="2" bestFit="1" customWidth="1"/>
    <col min="14" max="14" width="7.1640625" style="1" bestFit="1" customWidth="1"/>
    <col min="15" max="15" width="8.5" style="1" bestFit="1" customWidth="1"/>
    <col min="16" max="16384" width="10.83203125" style="1"/>
  </cols>
  <sheetData>
    <row r="1" spans="1:15">
      <c r="A1" s="5" t="s">
        <v>12</v>
      </c>
      <c r="B1" s="6" t="s">
        <v>13</v>
      </c>
      <c r="C1" s="7" t="s">
        <v>14</v>
      </c>
      <c r="D1" s="1" t="s">
        <v>17</v>
      </c>
      <c r="F1" s="5" t="s">
        <v>12</v>
      </c>
      <c r="G1" s="6" t="s">
        <v>13</v>
      </c>
      <c r="H1" s="7" t="s">
        <v>14</v>
      </c>
      <c r="I1" s="1" t="s">
        <v>17</v>
      </c>
      <c r="L1" s="5" t="s">
        <v>12</v>
      </c>
      <c r="M1" s="6" t="s">
        <v>13</v>
      </c>
      <c r="N1" s="7" t="s">
        <v>14</v>
      </c>
      <c r="O1" s="1" t="s">
        <v>17</v>
      </c>
    </row>
    <row r="2" spans="1:15">
      <c r="A2" s="1">
        <v>82174</v>
      </c>
      <c r="B2" s="2">
        <v>39447</v>
      </c>
      <c r="C2" s="3">
        <v>6828</v>
      </c>
      <c r="D2" s="1">
        <v>1990</v>
      </c>
      <c r="F2" s="1">
        <v>32432</v>
      </c>
      <c r="G2" s="2">
        <v>39081</v>
      </c>
      <c r="H2" s="3">
        <v>1464</v>
      </c>
      <c r="I2" s="1">
        <v>480</v>
      </c>
      <c r="L2" s="1">
        <v>82174</v>
      </c>
      <c r="M2" s="2">
        <v>39447</v>
      </c>
      <c r="N2" s="3">
        <v>6828</v>
      </c>
      <c r="O2" s="1">
        <v>1990</v>
      </c>
    </row>
    <row r="3" spans="1:15">
      <c r="A3" s="1">
        <v>82189</v>
      </c>
      <c r="B3" s="2">
        <v>39447</v>
      </c>
      <c r="C3" s="3">
        <v>7854</v>
      </c>
      <c r="D3" s="1">
        <v>386</v>
      </c>
      <c r="F3" s="1">
        <v>32493</v>
      </c>
      <c r="G3" s="2">
        <v>39081</v>
      </c>
      <c r="H3" s="3">
        <v>3868</v>
      </c>
      <c r="I3" s="1">
        <v>299</v>
      </c>
      <c r="L3" s="1">
        <v>82189</v>
      </c>
      <c r="M3" s="2">
        <v>39447</v>
      </c>
      <c r="N3" s="3">
        <v>7854</v>
      </c>
      <c r="O3" s="1">
        <v>386</v>
      </c>
    </row>
    <row r="4" spans="1:15">
      <c r="A4" s="1">
        <v>81849</v>
      </c>
      <c r="B4" s="2">
        <v>39446</v>
      </c>
      <c r="C4" s="3">
        <v>1464</v>
      </c>
      <c r="D4" s="1">
        <v>299</v>
      </c>
      <c r="F4" s="1">
        <v>32502</v>
      </c>
      <c r="G4" s="2">
        <v>39081</v>
      </c>
      <c r="H4" s="3">
        <v>450</v>
      </c>
      <c r="I4" s="1">
        <v>2134</v>
      </c>
      <c r="L4" s="1">
        <v>81849</v>
      </c>
      <c r="M4" s="2">
        <v>39446</v>
      </c>
      <c r="N4" s="3">
        <v>1464</v>
      </c>
      <c r="O4" s="1">
        <v>299</v>
      </c>
    </row>
    <row r="5" spans="1:15">
      <c r="A5" s="1">
        <v>81898</v>
      </c>
      <c r="B5" s="2">
        <v>39446</v>
      </c>
      <c r="C5" s="3">
        <v>287</v>
      </c>
      <c r="D5" s="1">
        <v>598</v>
      </c>
      <c r="F5" s="1">
        <v>32509</v>
      </c>
      <c r="G5" s="2">
        <v>39081</v>
      </c>
      <c r="H5" s="3">
        <v>4981</v>
      </c>
      <c r="I5" s="1">
        <v>1099</v>
      </c>
      <c r="L5" s="1">
        <v>81898</v>
      </c>
      <c r="M5" s="2">
        <v>39446</v>
      </c>
      <c r="N5" s="3">
        <v>287</v>
      </c>
      <c r="O5" s="1">
        <v>598</v>
      </c>
    </row>
    <row r="6" spans="1:15">
      <c r="A6" s="1">
        <v>82018</v>
      </c>
      <c r="B6" s="2">
        <v>39446</v>
      </c>
      <c r="C6" s="3">
        <v>7854</v>
      </c>
      <c r="D6" s="1">
        <v>199</v>
      </c>
      <c r="F6" s="1">
        <v>32142</v>
      </c>
      <c r="G6" s="2">
        <v>39079</v>
      </c>
      <c r="H6" s="3">
        <v>139</v>
      </c>
      <c r="I6" s="1">
        <v>329</v>
      </c>
      <c r="L6" s="1">
        <v>82018</v>
      </c>
      <c r="M6" s="2">
        <v>39446</v>
      </c>
      <c r="N6" s="3">
        <v>7854</v>
      </c>
      <c r="O6" s="1">
        <v>199</v>
      </c>
    </row>
    <row r="7" spans="1:15">
      <c r="A7" s="1">
        <v>82021</v>
      </c>
      <c r="B7" s="2">
        <v>39446</v>
      </c>
      <c r="C7" s="3">
        <v>7923</v>
      </c>
      <c r="D7" s="1">
        <v>72</v>
      </c>
      <c r="F7" s="1">
        <v>32171</v>
      </c>
      <c r="G7" s="2">
        <v>39079</v>
      </c>
      <c r="H7" s="3">
        <v>2239</v>
      </c>
      <c r="I7" s="1">
        <v>1478</v>
      </c>
      <c r="L7" s="1">
        <v>82021</v>
      </c>
      <c r="M7" s="2">
        <v>39446</v>
      </c>
      <c r="N7" s="3">
        <v>7923</v>
      </c>
      <c r="O7" s="1">
        <v>72</v>
      </c>
    </row>
    <row r="8" spans="1:15">
      <c r="A8" s="1">
        <v>82032</v>
      </c>
      <c r="B8" s="2">
        <v>39446</v>
      </c>
      <c r="C8" s="3">
        <v>8202</v>
      </c>
      <c r="D8" s="1">
        <v>400</v>
      </c>
      <c r="F8" s="1">
        <v>32175</v>
      </c>
      <c r="G8" s="2">
        <v>39079</v>
      </c>
      <c r="H8" s="3">
        <v>2307</v>
      </c>
      <c r="I8" s="1">
        <v>14382</v>
      </c>
      <c r="L8" s="1">
        <v>82032</v>
      </c>
      <c r="M8" s="2">
        <v>39446</v>
      </c>
      <c r="N8" s="3">
        <v>8202</v>
      </c>
      <c r="O8" s="1">
        <v>400</v>
      </c>
    </row>
    <row r="9" spans="1:15">
      <c r="A9" s="1">
        <v>81651</v>
      </c>
      <c r="B9" s="2">
        <v>39445</v>
      </c>
      <c r="C9" s="3">
        <v>1686</v>
      </c>
      <c r="D9" s="1">
        <v>39</v>
      </c>
      <c r="F9" s="1">
        <v>32274</v>
      </c>
      <c r="G9" s="2">
        <v>39079</v>
      </c>
      <c r="H9" s="3">
        <v>637</v>
      </c>
      <c r="I9" s="1">
        <v>89</v>
      </c>
      <c r="L9" s="1">
        <v>81651</v>
      </c>
      <c r="M9" s="2">
        <v>39445</v>
      </c>
      <c r="N9" s="3">
        <v>1686</v>
      </c>
      <c r="O9" s="1">
        <v>39</v>
      </c>
    </row>
    <row r="10" spans="1:15">
      <c r="A10" s="1">
        <v>81671</v>
      </c>
      <c r="B10" s="2">
        <v>39445</v>
      </c>
      <c r="C10" s="3">
        <v>2220</v>
      </c>
      <c r="D10" s="1">
        <v>2788</v>
      </c>
      <c r="F10" s="1">
        <v>31978</v>
      </c>
      <c r="G10" s="2">
        <v>39078</v>
      </c>
      <c r="H10" s="3">
        <v>1006</v>
      </c>
      <c r="I10" s="1">
        <v>49</v>
      </c>
      <c r="L10" s="1">
        <v>81671</v>
      </c>
      <c r="M10" s="2">
        <v>39445</v>
      </c>
      <c r="N10" s="3">
        <v>2220</v>
      </c>
      <c r="O10" s="1">
        <v>2788</v>
      </c>
    </row>
    <row r="11" spans="1:15">
      <c r="A11" s="1">
        <v>81690</v>
      </c>
      <c r="B11" s="2">
        <v>39445</v>
      </c>
      <c r="C11" s="3">
        <v>2778</v>
      </c>
      <c r="D11" s="1">
        <v>199</v>
      </c>
      <c r="F11" s="1">
        <v>32012</v>
      </c>
      <c r="G11" s="2">
        <v>39078</v>
      </c>
      <c r="H11" s="3">
        <v>1686</v>
      </c>
      <c r="I11" s="1">
        <v>2300</v>
      </c>
      <c r="L11" s="1">
        <v>81690</v>
      </c>
      <c r="M11" s="2">
        <v>39445</v>
      </c>
      <c r="N11" s="3">
        <v>2778</v>
      </c>
      <c r="O11" s="1">
        <v>199</v>
      </c>
    </row>
    <row r="12" spans="1:15">
      <c r="A12" s="1">
        <v>81802</v>
      </c>
      <c r="B12" s="2">
        <v>39445</v>
      </c>
      <c r="C12" s="3">
        <v>7665</v>
      </c>
      <c r="D12" s="1">
        <v>580</v>
      </c>
      <c r="F12" s="1">
        <v>32041</v>
      </c>
      <c r="G12" s="2">
        <v>39078</v>
      </c>
      <c r="H12" s="3">
        <v>2800</v>
      </c>
      <c r="I12" s="1">
        <v>310</v>
      </c>
      <c r="L12" s="1">
        <v>81802</v>
      </c>
      <c r="M12" s="2">
        <v>39445</v>
      </c>
      <c r="N12" s="3">
        <v>7665</v>
      </c>
      <c r="O12" s="1">
        <v>580</v>
      </c>
    </row>
    <row r="13" spans="1:15">
      <c r="A13" s="1">
        <v>81462</v>
      </c>
      <c r="B13" s="2">
        <v>39444</v>
      </c>
      <c r="C13" s="3">
        <v>1672</v>
      </c>
      <c r="D13" s="1">
        <v>6990</v>
      </c>
      <c r="F13" s="1">
        <v>32042</v>
      </c>
      <c r="G13" s="2">
        <v>39078</v>
      </c>
      <c r="H13" s="3">
        <v>284</v>
      </c>
      <c r="I13" s="1">
        <v>539</v>
      </c>
      <c r="L13" s="1">
        <v>81462</v>
      </c>
      <c r="M13" s="2">
        <v>39444</v>
      </c>
      <c r="N13" s="3">
        <v>1672</v>
      </c>
      <c r="O13" s="1">
        <v>6990</v>
      </c>
    </row>
    <row r="14" spans="1:15">
      <c r="A14" s="1">
        <v>81463</v>
      </c>
      <c r="B14" s="2">
        <v>39444</v>
      </c>
      <c r="C14" s="3">
        <v>1686</v>
      </c>
      <c r="D14" s="1">
        <v>48009</v>
      </c>
      <c r="F14" s="1">
        <v>32052</v>
      </c>
      <c r="G14" s="2">
        <v>39078</v>
      </c>
      <c r="H14" s="3">
        <v>3233</v>
      </c>
      <c r="I14" s="1">
        <v>1699</v>
      </c>
      <c r="L14" s="1">
        <v>81463</v>
      </c>
      <c r="M14" s="2">
        <v>39444</v>
      </c>
      <c r="N14" s="3">
        <v>1686</v>
      </c>
      <c r="O14" s="1">
        <v>48009</v>
      </c>
    </row>
    <row r="15" spans="1:15">
      <c r="A15" s="1">
        <v>81558</v>
      </c>
      <c r="B15" s="2">
        <v>39444</v>
      </c>
      <c r="C15" s="3">
        <v>5521</v>
      </c>
      <c r="D15" s="1">
        <v>1690</v>
      </c>
      <c r="F15" s="1">
        <v>32097</v>
      </c>
      <c r="G15" s="2">
        <v>39078</v>
      </c>
      <c r="H15" s="3">
        <v>539</v>
      </c>
      <c r="I15" s="1">
        <v>799</v>
      </c>
      <c r="L15" s="1">
        <v>81558</v>
      </c>
      <c r="M15" s="2">
        <v>39444</v>
      </c>
      <c r="N15" s="3">
        <v>5521</v>
      </c>
      <c r="O15" s="1">
        <v>1690</v>
      </c>
    </row>
    <row r="16" spans="1:15">
      <c r="A16" s="1">
        <v>81578</v>
      </c>
      <c r="B16" s="2">
        <v>39444</v>
      </c>
      <c r="C16" s="3">
        <v>646</v>
      </c>
      <c r="D16" s="1">
        <v>1159</v>
      </c>
      <c r="F16" s="1">
        <v>32102</v>
      </c>
      <c r="G16" s="2">
        <v>39078</v>
      </c>
      <c r="H16" s="3">
        <v>5649</v>
      </c>
      <c r="I16" s="1">
        <v>1683</v>
      </c>
      <c r="L16" s="1">
        <v>81578</v>
      </c>
      <c r="M16" s="2">
        <v>39444</v>
      </c>
      <c r="N16" s="3">
        <v>646</v>
      </c>
      <c r="O16" s="1">
        <v>1159</v>
      </c>
    </row>
    <row r="17" spans="1:15">
      <c r="A17" s="1">
        <v>81599</v>
      </c>
      <c r="B17" s="2">
        <v>39444</v>
      </c>
      <c r="C17" s="3">
        <v>7854</v>
      </c>
      <c r="D17" s="1">
        <v>1699</v>
      </c>
      <c r="F17" s="1">
        <v>32106</v>
      </c>
      <c r="G17" s="2">
        <v>39078</v>
      </c>
      <c r="H17" s="3">
        <v>5943</v>
      </c>
      <c r="I17" s="1">
        <v>799</v>
      </c>
      <c r="L17" s="1">
        <v>81599</v>
      </c>
      <c r="M17" s="2">
        <v>39444</v>
      </c>
      <c r="N17" s="3">
        <v>7854</v>
      </c>
      <c r="O17" s="1">
        <v>1699</v>
      </c>
    </row>
    <row r="18" spans="1:15">
      <c r="A18" s="1">
        <v>81611</v>
      </c>
      <c r="B18" s="2">
        <v>39444</v>
      </c>
      <c r="C18" s="3">
        <v>8192</v>
      </c>
      <c r="D18" s="1">
        <v>3332</v>
      </c>
      <c r="F18" s="1">
        <v>31876</v>
      </c>
      <c r="G18" s="2">
        <v>39077</v>
      </c>
      <c r="H18" s="3">
        <v>2843</v>
      </c>
      <c r="I18" s="1">
        <v>199</v>
      </c>
      <c r="L18" s="1">
        <v>81611</v>
      </c>
      <c r="M18" s="2">
        <v>39444</v>
      </c>
      <c r="N18" s="3">
        <v>8192</v>
      </c>
      <c r="O18" s="1">
        <v>3332</v>
      </c>
    </row>
    <row r="19" spans="1:15">
      <c r="A19" s="1">
        <v>81240</v>
      </c>
      <c r="B19" s="2">
        <v>39443</v>
      </c>
      <c r="C19" s="3">
        <v>1672</v>
      </c>
      <c r="D19" s="1">
        <v>2625</v>
      </c>
      <c r="F19" s="1">
        <v>31944</v>
      </c>
      <c r="G19" s="2">
        <v>39077</v>
      </c>
      <c r="H19" s="3">
        <v>539</v>
      </c>
      <c r="I19" s="1">
        <v>116</v>
      </c>
      <c r="L19" s="1">
        <v>81240</v>
      </c>
      <c r="M19" s="2">
        <v>39443</v>
      </c>
      <c r="N19" s="3">
        <v>1672</v>
      </c>
      <c r="O19" s="1">
        <v>2625</v>
      </c>
    </row>
    <row r="20" spans="1:15">
      <c r="A20" s="1">
        <v>81241</v>
      </c>
      <c r="B20" s="2">
        <v>39443</v>
      </c>
      <c r="C20" s="3">
        <v>1686</v>
      </c>
      <c r="D20" s="1">
        <v>17900</v>
      </c>
      <c r="F20" s="1">
        <v>31950</v>
      </c>
      <c r="G20" s="2">
        <v>39077</v>
      </c>
      <c r="H20" s="3">
        <v>5690</v>
      </c>
      <c r="I20" s="1">
        <v>450</v>
      </c>
      <c r="L20" s="1">
        <v>81241</v>
      </c>
      <c r="M20" s="2">
        <v>39443</v>
      </c>
      <c r="N20" s="3">
        <v>1686</v>
      </c>
      <c r="O20" s="1">
        <v>17900</v>
      </c>
    </row>
    <row r="21" spans="1:15">
      <c r="A21" s="1">
        <v>81338</v>
      </c>
      <c r="B21" s="2">
        <v>39443</v>
      </c>
      <c r="C21" s="3">
        <v>450</v>
      </c>
      <c r="D21" s="1">
        <v>1590</v>
      </c>
      <c r="F21" s="1">
        <v>31957</v>
      </c>
      <c r="G21" s="2">
        <v>39077</v>
      </c>
      <c r="H21" s="3">
        <v>5959</v>
      </c>
      <c r="I21" s="1">
        <v>400</v>
      </c>
      <c r="L21" s="1">
        <v>81338</v>
      </c>
      <c r="M21" s="2">
        <v>39443</v>
      </c>
      <c r="N21" s="3">
        <v>450</v>
      </c>
      <c r="O21" s="1">
        <v>1590</v>
      </c>
    </row>
    <row r="22" spans="1:15">
      <c r="A22" s="1">
        <v>81060</v>
      </c>
      <c r="B22" s="2">
        <v>39442</v>
      </c>
      <c r="C22" s="3">
        <v>1672</v>
      </c>
      <c r="D22" s="1">
        <v>399</v>
      </c>
      <c r="F22" s="1">
        <v>31966</v>
      </c>
      <c r="G22" s="2">
        <v>39077</v>
      </c>
      <c r="H22" s="3">
        <v>637</v>
      </c>
      <c r="I22" s="1">
        <v>220</v>
      </c>
      <c r="L22" s="1">
        <v>81060</v>
      </c>
      <c r="M22" s="2">
        <v>39442</v>
      </c>
      <c r="N22" s="3">
        <v>1672</v>
      </c>
      <c r="O22" s="1">
        <v>399</v>
      </c>
    </row>
    <row r="23" spans="1:15">
      <c r="A23" s="1">
        <v>81085</v>
      </c>
      <c r="B23" s="2">
        <v>39442</v>
      </c>
      <c r="C23" s="3">
        <v>2501</v>
      </c>
      <c r="D23" s="1">
        <v>799</v>
      </c>
      <c r="F23" s="1">
        <v>31674</v>
      </c>
      <c r="G23" s="2">
        <v>39076</v>
      </c>
      <c r="H23" s="3">
        <v>1246</v>
      </c>
      <c r="I23" s="1">
        <v>1033</v>
      </c>
      <c r="L23" s="1">
        <v>81085</v>
      </c>
      <c r="M23" s="2">
        <v>39442</v>
      </c>
      <c r="N23" s="3">
        <v>2501</v>
      </c>
      <c r="O23" s="1">
        <v>799</v>
      </c>
    </row>
    <row r="24" spans="1:15">
      <c r="A24" s="1">
        <v>81102</v>
      </c>
      <c r="B24" s="2">
        <v>39442</v>
      </c>
      <c r="C24" s="3">
        <v>3133</v>
      </c>
      <c r="D24" s="1">
        <v>1990</v>
      </c>
      <c r="F24" s="1">
        <v>31680</v>
      </c>
      <c r="G24" s="2">
        <v>39076</v>
      </c>
      <c r="H24" s="3">
        <v>1335</v>
      </c>
      <c r="I24" s="1">
        <v>857</v>
      </c>
      <c r="L24" s="1">
        <v>81102</v>
      </c>
      <c r="M24" s="2">
        <v>39442</v>
      </c>
      <c r="N24" s="3">
        <v>3133</v>
      </c>
      <c r="O24" s="1">
        <v>1990</v>
      </c>
    </row>
    <row r="25" spans="1:15">
      <c r="A25" s="1">
        <v>81117</v>
      </c>
      <c r="B25" s="2">
        <v>39442</v>
      </c>
      <c r="C25" s="3">
        <v>3855</v>
      </c>
      <c r="D25" s="1">
        <v>12900</v>
      </c>
      <c r="F25" s="1">
        <v>31732</v>
      </c>
      <c r="G25" s="2">
        <v>39076</v>
      </c>
      <c r="H25" s="3">
        <v>3127</v>
      </c>
      <c r="I25" s="1">
        <v>39791</v>
      </c>
      <c r="L25" s="1">
        <v>81117</v>
      </c>
      <c r="M25" s="2">
        <v>39442</v>
      </c>
      <c r="N25" s="3">
        <v>3855</v>
      </c>
      <c r="O25" s="1">
        <v>12900</v>
      </c>
    </row>
    <row r="26" spans="1:15">
      <c r="A26" s="1">
        <v>80946</v>
      </c>
      <c r="B26" s="2">
        <v>39441</v>
      </c>
      <c r="C26" s="3">
        <v>3596</v>
      </c>
      <c r="D26" s="1">
        <v>798</v>
      </c>
      <c r="F26" s="1">
        <v>31767</v>
      </c>
      <c r="G26" s="2">
        <v>39076</v>
      </c>
      <c r="H26" s="3">
        <v>5181</v>
      </c>
      <c r="I26" s="1">
        <v>250</v>
      </c>
      <c r="L26" s="1">
        <v>80946</v>
      </c>
      <c r="M26" s="2">
        <v>39441</v>
      </c>
      <c r="N26" s="3">
        <v>3596</v>
      </c>
      <c r="O26" s="1">
        <v>798</v>
      </c>
    </row>
    <row r="27" spans="1:15">
      <c r="A27" s="1">
        <v>80968</v>
      </c>
      <c r="B27" s="2">
        <v>39441</v>
      </c>
      <c r="C27" s="3">
        <v>4745</v>
      </c>
      <c r="D27" s="1">
        <v>799</v>
      </c>
      <c r="F27" s="1">
        <v>31781</v>
      </c>
      <c r="G27" s="2">
        <v>39076</v>
      </c>
      <c r="H27" s="3">
        <v>5918</v>
      </c>
      <c r="I27" s="1">
        <v>6000</v>
      </c>
      <c r="L27" s="1">
        <v>80968</v>
      </c>
      <c r="M27" s="2">
        <v>39441</v>
      </c>
      <c r="N27" s="3">
        <v>4745</v>
      </c>
      <c r="O27" s="1">
        <v>799</v>
      </c>
    </row>
    <row r="28" spans="1:15">
      <c r="A28" s="1">
        <v>80797</v>
      </c>
      <c r="B28" s="2">
        <v>39440</v>
      </c>
      <c r="C28" s="3">
        <v>5521</v>
      </c>
      <c r="D28" s="1">
        <v>399</v>
      </c>
      <c r="F28" s="1">
        <v>31520</v>
      </c>
      <c r="G28" s="2">
        <v>39075</v>
      </c>
      <c r="H28" s="3">
        <v>1726</v>
      </c>
      <c r="I28" s="1">
        <v>1399</v>
      </c>
      <c r="L28" s="1">
        <v>80797</v>
      </c>
      <c r="M28" s="2">
        <v>39440</v>
      </c>
      <c r="N28" s="3">
        <v>5521</v>
      </c>
      <c r="O28" s="1">
        <v>399</v>
      </c>
    </row>
    <row r="29" spans="1:15">
      <c r="A29" s="1">
        <v>80813</v>
      </c>
      <c r="B29" s="2">
        <v>39440</v>
      </c>
      <c r="C29" s="3">
        <v>62</v>
      </c>
      <c r="D29" s="1">
        <v>398</v>
      </c>
      <c r="F29" s="1">
        <v>31547</v>
      </c>
      <c r="G29" s="2">
        <v>39075</v>
      </c>
      <c r="H29" s="3">
        <v>2501</v>
      </c>
      <c r="I29" s="1">
        <v>329</v>
      </c>
      <c r="L29" s="1">
        <v>80813</v>
      </c>
      <c r="M29" s="2">
        <v>39440</v>
      </c>
      <c r="N29" s="3">
        <v>62</v>
      </c>
      <c r="O29" s="1">
        <v>398</v>
      </c>
    </row>
    <row r="30" spans="1:15">
      <c r="A30" s="1">
        <v>80451</v>
      </c>
      <c r="B30" s="2">
        <v>39439</v>
      </c>
      <c r="C30" s="3">
        <v>1286</v>
      </c>
      <c r="D30" s="1">
        <v>198</v>
      </c>
      <c r="F30" s="1">
        <v>31570</v>
      </c>
      <c r="G30" s="2">
        <v>39075</v>
      </c>
      <c r="H30" s="3">
        <v>287</v>
      </c>
      <c r="I30" s="1">
        <v>5664</v>
      </c>
      <c r="L30" s="1">
        <v>80451</v>
      </c>
      <c r="M30" s="2">
        <v>39439</v>
      </c>
      <c r="N30" s="3">
        <v>1286</v>
      </c>
      <c r="O30" s="1">
        <v>198</v>
      </c>
    </row>
    <row r="31" spans="1:15">
      <c r="A31" s="1">
        <v>80480</v>
      </c>
      <c r="B31" s="2">
        <v>39439</v>
      </c>
      <c r="C31" s="3">
        <v>2030</v>
      </c>
      <c r="D31" s="1">
        <v>1135</v>
      </c>
      <c r="F31" s="1">
        <v>31647</v>
      </c>
      <c r="G31" s="2">
        <v>39075</v>
      </c>
      <c r="H31" s="3">
        <v>5943</v>
      </c>
      <c r="I31" s="1">
        <v>400</v>
      </c>
      <c r="L31" s="1">
        <v>80480</v>
      </c>
      <c r="M31" s="2">
        <v>39439</v>
      </c>
      <c r="N31" s="3">
        <v>2030</v>
      </c>
      <c r="O31" s="1">
        <v>1135</v>
      </c>
    </row>
    <row r="32" spans="1:15">
      <c r="A32" s="1">
        <v>80567</v>
      </c>
      <c r="B32" s="2">
        <v>39439</v>
      </c>
      <c r="C32" s="3">
        <v>450</v>
      </c>
      <c r="D32" s="1">
        <v>999</v>
      </c>
      <c r="F32" s="1">
        <v>31660</v>
      </c>
      <c r="G32" s="2">
        <v>39075</v>
      </c>
      <c r="H32" s="3">
        <v>805</v>
      </c>
      <c r="I32" s="1">
        <v>313</v>
      </c>
      <c r="L32" s="1">
        <v>80567</v>
      </c>
      <c r="M32" s="2">
        <v>39439</v>
      </c>
      <c r="N32" s="3">
        <v>450</v>
      </c>
      <c r="O32" s="1">
        <v>999</v>
      </c>
    </row>
    <row r="33" spans="1:15">
      <c r="A33" s="1">
        <v>80587</v>
      </c>
      <c r="B33" s="2">
        <v>39439</v>
      </c>
      <c r="C33" s="3">
        <v>5096</v>
      </c>
      <c r="D33" s="1">
        <v>1580</v>
      </c>
      <c r="F33" s="1">
        <v>31316</v>
      </c>
      <c r="G33" s="2">
        <v>39074</v>
      </c>
      <c r="H33" s="3">
        <v>1335</v>
      </c>
      <c r="I33" s="1">
        <v>299</v>
      </c>
      <c r="L33" s="1">
        <v>80587</v>
      </c>
      <c r="M33" s="2">
        <v>39439</v>
      </c>
      <c r="N33" s="3">
        <v>5096</v>
      </c>
      <c r="O33" s="1">
        <v>1580</v>
      </c>
    </row>
    <row r="34" spans="1:15">
      <c r="A34" s="1">
        <v>80592</v>
      </c>
      <c r="B34" s="2">
        <v>39439</v>
      </c>
      <c r="C34" s="3">
        <v>5239</v>
      </c>
      <c r="D34" s="1">
        <v>518</v>
      </c>
      <c r="F34" s="1">
        <v>31396</v>
      </c>
      <c r="G34" s="2">
        <v>39074</v>
      </c>
      <c r="H34" s="3">
        <v>332</v>
      </c>
      <c r="I34" s="1">
        <v>550</v>
      </c>
      <c r="L34" s="1">
        <v>80592</v>
      </c>
      <c r="M34" s="2">
        <v>39439</v>
      </c>
      <c r="N34" s="3">
        <v>5239</v>
      </c>
      <c r="O34" s="1">
        <v>518</v>
      </c>
    </row>
    <row r="35" spans="1:15">
      <c r="A35" s="1">
        <v>80667</v>
      </c>
      <c r="B35" s="2">
        <v>39439</v>
      </c>
      <c r="C35" s="3">
        <v>7854</v>
      </c>
      <c r="D35" s="1">
        <v>386</v>
      </c>
      <c r="F35" s="1">
        <v>31413</v>
      </c>
      <c r="G35" s="2">
        <v>39074</v>
      </c>
      <c r="H35" s="3">
        <v>4011</v>
      </c>
      <c r="I35" s="1">
        <v>100</v>
      </c>
      <c r="L35" s="1">
        <v>80667</v>
      </c>
      <c r="M35" s="2">
        <v>39439</v>
      </c>
      <c r="N35" s="3">
        <v>7854</v>
      </c>
      <c r="O35" s="1">
        <v>386</v>
      </c>
    </row>
    <row r="36" spans="1:15">
      <c r="A36" s="1">
        <v>80278</v>
      </c>
      <c r="B36" s="2">
        <v>39438</v>
      </c>
      <c r="C36" s="3">
        <v>2030</v>
      </c>
      <c r="D36" s="1">
        <v>600</v>
      </c>
      <c r="F36" s="1">
        <v>31428</v>
      </c>
      <c r="G36" s="2">
        <v>39074</v>
      </c>
      <c r="H36" s="3">
        <v>4981</v>
      </c>
      <c r="I36" s="1">
        <v>357</v>
      </c>
      <c r="L36" s="1">
        <v>80278</v>
      </c>
      <c r="M36" s="2">
        <v>39438</v>
      </c>
      <c r="N36" s="3">
        <v>2030</v>
      </c>
      <c r="O36" s="1">
        <v>600</v>
      </c>
    </row>
    <row r="37" spans="1:15">
      <c r="A37" s="1">
        <v>80301</v>
      </c>
      <c r="B37" s="2">
        <v>39438</v>
      </c>
      <c r="C37" s="3">
        <v>2713</v>
      </c>
      <c r="D37" s="1">
        <v>225</v>
      </c>
      <c r="F37" s="1">
        <v>31475</v>
      </c>
      <c r="G37" s="2">
        <v>39074</v>
      </c>
      <c r="H37" s="3">
        <v>87</v>
      </c>
      <c r="I37" s="1">
        <v>400</v>
      </c>
      <c r="L37" s="1">
        <v>80301</v>
      </c>
      <c r="M37" s="2">
        <v>39438</v>
      </c>
      <c r="N37" s="3">
        <v>2713</v>
      </c>
      <c r="O37" s="1">
        <v>225</v>
      </c>
    </row>
    <row r="38" spans="1:15">
      <c r="A38" s="1">
        <v>80360</v>
      </c>
      <c r="B38" s="2">
        <v>39438</v>
      </c>
      <c r="C38" s="3">
        <v>4922</v>
      </c>
      <c r="D38" s="1">
        <v>249</v>
      </c>
      <c r="F38" s="1">
        <v>31164</v>
      </c>
      <c r="G38" s="2">
        <v>39073</v>
      </c>
      <c r="H38" s="3">
        <v>139</v>
      </c>
      <c r="I38" s="1">
        <v>599</v>
      </c>
      <c r="L38" s="1">
        <v>80360</v>
      </c>
      <c r="M38" s="2">
        <v>39438</v>
      </c>
      <c r="N38" s="3">
        <v>4922</v>
      </c>
      <c r="O38" s="1">
        <v>249</v>
      </c>
    </row>
    <row r="39" spans="1:15">
      <c r="A39" s="1">
        <v>80422</v>
      </c>
      <c r="B39" s="2">
        <v>39438</v>
      </c>
      <c r="C39" s="3">
        <v>8141</v>
      </c>
      <c r="D39" s="1">
        <v>500</v>
      </c>
      <c r="F39" s="1">
        <v>31081</v>
      </c>
      <c r="G39" s="2">
        <v>39072</v>
      </c>
      <c r="H39" s="3">
        <v>1464</v>
      </c>
      <c r="I39" s="1">
        <v>69</v>
      </c>
      <c r="L39" s="1">
        <v>80422</v>
      </c>
      <c r="M39" s="2">
        <v>39438</v>
      </c>
      <c r="N39" s="3">
        <v>8141</v>
      </c>
      <c r="O39" s="1">
        <v>500</v>
      </c>
    </row>
    <row r="40" spans="1:15">
      <c r="A40" s="1">
        <v>80145</v>
      </c>
      <c r="B40" s="2">
        <v>39437</v>
      </c>
      <c r="C40" s="3">
        <v>3610</v>
      </c>
      <c r="D40" s="1">
        <v>928</v>
      </c>
      <c r="F40" s="1">
        <v>31092</v>
      </c>
      <c r="G40" s="2">
        <v>39072</v>
      </c>
      <c r="H40" s="3">
        <v>1686</v>
      </c>
      <c r="I40" s="1">
        <v>488</v>
      </c>
      <c r="L40" s="1">
        <v>80145</v>
      </c>
      <c r="M40" s="2">
        <v>39437</v>
      </c>
      <c r="N40" s="3">
        <v>3610</v>
      </c>
      <c r="O40" s="1">
        <v>928</v>
      </c>
    </row>
    <row r="41" spans="1:15">
      <c r="A41" s="1">
        <v>80232</v>
      </c>
      <c r="B41" s="2">
        <v>39437</v>
      </c>
      <c r="C41" s="3">
        <v>8141</v>
      </c>
      <c r="D41" s="1">
        <v>400</v>
      </c>
      <c r="F41" s="1">
        <v>31117</v>
      </c>
      <c r="G41" s="2">
        <v>39072</v>
      </c>
      <c r="H41" s="3">
        <v>332</v>
      </c>
      <c r="I41" s="1">
        <v>6814</v>
      </c>
      <c r="L41" s="1">
        <v>80232</v>
      </c>
      <c r="M41" s="2">
        <v>39437</v>
      </c>
      <c r="N41" s="3">
        <v>8141</v>
      </c>
      <c r="O41" s="1">
        <v>400</v>
      </c>
    </row>
    <row r="42" spans="1:15">
      <c r="A42" s="1">
        <v>80012</v>
      </c>
      <c r="B42" s="2">
        <v>39436</v>
      </c>
      <c r="C42" s="3">
        <v>2704</v>
      </c>
      <c r="D42" s="1">
        <v>89</v>
      </c>
      <c r="F42" s="1">
        <v>31142</v>
      </c>
      <c r="G42" s="2">
        <v>39072</v>
      </c>
      <c r="H42" s="3">
        <v>4967</v>
      </c>
      <c r="I42" s="1">
        <v>105</v>
      </c>
      <c r="L42" s="1">
        <v>80012</v>
      </c>
      <c r="M42" s="2">
        <v>39436</v>
      </c>
      <c r="N42" s="3">
        <v>2704</v>
      </c>
      <c r="O42" s="1">
        <v>89</v>
      </c>
    </row>
    <row r="43" spans="1:15">
      <c r="A43" s="1">
        <v>80025</v>
      </c>
      <c r="B43" s="2">
        <v>39436</v>
      </c>
      <c r="C43" s="3">
        <v>332</v>
      </c>
      <c r="D43" s="1">
        <v>1040</v>
      </c>
      <c r="F43" s="1">
        <v>31150</v>
      </c>
      <c r="G43" s="2">
        <v>39072</v>
      </c>
      <c r="H43" s="3">
        <v>5918</v>
      </c>
      <c r="I43" s="1">
        <v>800</v>
      </c>
      <c r="L43" s="1">
        <v>80025</v>
      </c>
      <c r="M43" s="2">
        <v>39436</v>
      </c>
      <c r="N43" s="3">
        <v>332</v>
      </c>
      <c r="O43" s="1">
        <v>1040</v>
      </c>
    </row>
    <row r="44" spans="1:15">
      <c r="A44" s="1">
        <v>80047</v>
      </c>
      <c r="B44" s="2">
        <v>39436</v>
      </c>
      <c r="C44" s="3">
        <v>4785</v>
      </c>
      <c r="D44" s="1">
        <v>399</v>
      </c>
      <c r="F44" s="1">
        <v>31046</v>
      </c>
      <c r="G44" s="2">
        <v>39071</v>
      </c>
      <c r="H44" s="3">
        <v>3827</v>
      </c>
      <c r="I44" s="1">
        <v>59</v>
      </c>
      <c r="L44" s="1">
        <v>80047</v>
      </c>
      <c r="M44" s="2">
        <v>39436</v>
      </c>
      <c r="N44" s="3">
        <v>4785</v>
      </c>
      <c r="O44" s="1">
        <v>399</v>
      </c>
    </row>
    <row r="45" spans="1:15">
      <c r="A45" s="1">
        <v>80083</v>
      </c>
      <c r="B45" s="2">
        <v>39436</v>
      </c>
      <c r="C45" s="3">
        <v>921</v>
      </c>
      <c r="D45" s="1">
        <v>2490</v>
      </c>
      <c r="F45" s="1">
        <v>30926</v>
      </c>
      <c r="G45" s="2">
        <v>39070</v>
      </c>
      <c r="H45" s="3">
        <v>1276</v>
      </c>
      <c r="I45" s="1">
        <v>140</v>
      </c>
      <c r="L45" s="1">
        <v>80083</v>
      </c>
      <c r="M45" s="2">
        <v>39436</v>
      </c>
      <c r="N45" s="3">
        <v>921</v>
      </c>
      <c r="O45" s="1">
        <v>2490</v>
      </c>
    </row>
    <row r="46" spans="1:15">
      <c r="A46" s="1">
        <v>79928</v>
      </c>
      <c r="B46" s="2">
        <v>39435</v>
      </c>
      <c r="C46" s="3">
        <v>5005</v>
      </c>
      <c r="D46" s="1">
        <v>1985</v>
      </c>
      <c r="F46" s="1">
        <v>30962</v>
      </c>
      <c r="G46" s="2">
        <v>39070</v>
      </c>
      <c r="H46" s="3">
        <v>2995</v>
      </c>
      <c r="I46" s="1">
        <v>1419</v>
      </c>
      <c r="L46" s="1">
        <v>79928</v>
      </c>
      <c r="M46" s="2">
        <v>39435</v>
      </c>
      <c r="N46" s="3">
        <v>5005</v>
      </c>
      <c r="O46" s="1">
        <v>1985</v>
      </c>
    </row>
    <row r="47" spans="1:15">
      <c r="A47" s="1">
        <v>79939</v>
      </c>
      <c r="B47" s="2">
        <v>39435</v>
      </c>
      <c r="C47" s="3">
        <v>6000</v>
      </c>
      <c r="D47" s="1">
        <v>598</v>
      </c>
      <c r="F47" s="1">
        <v>30760</v>
      </c>
      <c r="G47" s="2">
        <v>39068</v>
      </c>
      <c r="H47" s="3">
        <v>2122</v>
      </c>
      <c r="I47" s="1">
        <v>5571</v>
      </c>
      <c r="L47" s="1">
        <v>79939</v>
      </c>
      <c r="M47" s="2">
        <v>39435</v>
      </c>
      <c r="N47" s="3">
        <v>6000</v>
      </c>
      <c r="O47" s="1">
        <v>598</v>
      </c>
    </row>
    <row r="48" spans="1:15">
      <c r="A48" s="1">
        <v>79960</v>
      </c>
      <c r="B48" s="2">
        <v>39435</v>
      </c>
      <c r="C48" s="3">
        <v>7854</v>
      </c>
      <c r="D48" s="1">
        <v>328</v>
      </c>
      <c r="F48" s="1">
        <v>30666</v>
      </c>
      <c r="G48" s="2">
        <v>39067</v>
      </c>
      <c r="H48" s="3">
        <v>2814</v>
      </c>
      <c r="I48" s="1">
        <v>299</v>
      </c>
      <c r="L48" s="1">
        <v>79960</v>
      </c>
      <c r="M48" s="2">
        <v>39435</v>
      </c>
      <c r="N48" s="3">
        <v>7854</v>
      </c>
      <c r="O48" s="1">
        <v>328</v>
      </c>
    </row>
    <row r="49" spans="1:15">
      <c r="A49" s="1">
        <v>79852</v>
      </c>
      <c r="B49" s="2">
        <v>39434</v>
      </c>
      <c r="C49" s="3">
        <v>7854</v>
      </c>
      <c r="D49" s="1">
        <v>555</v>
      </c>
      <c r="F49" s="1">
        <v>30667</v>
      </c>
      <c r="G49" s="2">
        <v>39067</v>
      </c>
      <c r="H49" s="3">
        <v>284</v>
      </c>
      <c r="I49" s="1">
        <v>184</v>
      </c>
      <c r="L49" s="1">
        <v>79852</v>
      </c>
      <c r="M49" s="2">
        <v>39434</v>
      </c>
      <c r="N49" s="3">
        <v>7854</v>
      </c>
      <c r="O49" s="1">
        <v>555</v>
      </c>
    </row>
    <row r="50" spans="1:15">
      <c r="A50" s="1">
        <v>79572</v>
      </c>
      <c r="B50" s="2">
        <v>39432</v>
      </c>
      <c r="C50" s="3">
        <v>449</v>
      </c>
      <c r="D50" s="1">
        <v>10286</v>
      </c>
      <c r="F50" s="1">
        <v>30628</v>
      </c>
      <c r="G50" s="2">
        <v>39066</v>
      </c>
      <c r="H50" s="3">
        <v>92</v>
      </c>
      <c r="I50" s="1">
        <v>2049</v>
      </c>
      <c r="L50" s="1">
        <v>79572</v>
      </c>
      <c r="M50" s="2">
        <v>39432</v>
      </c>
      <c r="N50" s="3">
        <v>449</v>
      </c>
      <c r="O50" s="1">
        <v>10286</v>
      </c>
    </row>
    <row r="51" spans="1:15">
      <c r="A51" s="1">
        <v>79368</v>
      </c>
      <c r="B51" s="2">
        <v>39431</v>
      </c>
      <c r="C51" s="3">
        <v>1464</v>
      </c>
      <c r="D51" s="1">
        <v>199</v>
      </c>
      <c r="F51" s="1">
        <v>30408</v>
      </c>
      <c r="G51" s="2">
        <v>39064</v>
      </c>
      <c r="H51" s="3">
        <v>1246</v>
      </c>
      <c r="I51" s="1">
        <v>3579</v>
      </c>
      <c r="L51" s="1">
        <v>79368</v>
      </c>
      <c r="M51" s="2">
        <v>39431</v>
      </c>
      <c r="N51" s="3">
        <v>1464</v>
      </c>
      <c r="O51" s="1">
        <v>199</v>
      </c>
    </row>
    <row r="52" spans="1:15">
      <c r="A52" s="1">
        <v>79390</v>
      </c>
      <c r="B52" s="2">
        <v>39431</v>
      </c>
      <c r="C52" s="3">
        <v>2122</v>
      </c>
      <c r="D52" s="1">
        <v>4586</v>
      </c>
      <c r="F52" s="1">
        <v>30410</v>
      </c>
      <c r="G52" s="2">
        <v>39064</v>
      </c>
      <c r="H52" s="3">
        <v>139</v>
      </c>
      <c r="I52" s="1">
        <v>249</v>
      </c>
      <c r="L52" s="1">
        <v>79390</v>
      </c>
      <c r="M52" s="2">
        <v>39431</v>
      </c>
      <c r="N52" s="3">
        <v>2122</v>
      </c>
      <c r="O52" s="1">
        <v>4586</v>
      </c>
    </row>
    <row r="53" spans="1:15">
      <c r="A53" s="1">
        <v>79428</v>
      </c>
      <c r="B53" s="2">
        <v>39431</v>
      </c>
      <c r="C53" s="3">
        <v>3624</v>
      </c>
      <c r="D53" s="1">
        <v>5461</v>
      </c>
      <c r="F53" s="1">
        <v>30454</v>
      </c>
      <c r="G53" s="2">
        <v>39064</v>
      </c>
      <c r="H53" s="3">
        <v>3212</v>
      </c>
      <c r="I53" s="1">
        <v>299</v>
      </c>
      <c r="L53" s="1">
        <v>79428</v>
      </c>
      <c r="M53" s="2">
        <v>39431</v>
      </c>
      <c r="N53" s="3">
        <v>3624</v>
      </c>
      <c r="O53" s="1">
        <v>5461</v>
      </c>
    </row>
    <row r="54" spans="1:15">
      <c r="A54" s="1">
        <v>79436</v>
      </c>
      <c r="B54" s="2">
        <v>39431</v>
      </c>
      <c r="C54" s="3">
        <v>4745</v>
      </c>
      <c r="D54" s="1">
        <v>2</v>
      </c>
      <c r="F54" s="1">
        <v>30266</v>
      </c>
      <c r="G54" s="2">
        <v>39062</v>
      </c>
      <c r="H54" s="3">
        <v>2030</v>
      </c>
      <c r="I54" s="1">
        <v>55</v>
      </c>
      <c r="L54" s="1">
        <v>79436</v>
      </c>
      <c r="M54" s="2">
        <v>39431</v>
      </c>
      <c r="N54" s="3">
        <v>4745</v>
      </c>
      <c r="O54" s="1">
        <v>2</v>
      </c>
    </row>
    <row r="55" spans="1:15">
      <c r="A55" s="1">
        <v>79453</v>
      </c>
      <c r="B55" s="2">
        <v>39431</v>
      </c>
      <c r="C55" s="3">
        <v>5705</v>
      </c>
      <c r="D55" s="1">
        <v>2796</v>
      </c>
      <c r="F55" s="1">
        <v>30231</v>
      </c>
      <c r="G55" s="2">
        <v>39061</v>
      </c>
      <c r="H55" s="3">
        <v>62</v>
      </c>
      <c r="I55" s="1">
        <v>69</v>
      </c>
      <c r="L55" s="1">
        <v>79453</v>
      </c>
      <c r="M55" s="2">
        <v>39431</v>
      </c>
      <c r="N55" s="3">
        <v>5705</v>
      </c>
      <c r="O55" s="1">
        <v>2796</v>
      </c>
    </row>
    <row r="56" spans="1:15">
      <c r="A56" s="1">
        <v>79252</v>
      </c>
      <c r="B56" s="2">
        <v>39430</v>
      </c>
      <c r="C56" s="3">
        <v>1500</v>
      </c>
      <c r="D56" s="1">
        <v>558</v>
      </c>
      <c r="F56" s="1">
        <v>30077</v>
      </c>
      <c r="G56" s="2">
        <v>39060</v>
      </c>
      <c r="H56" s="3">
        <v>1726</v>
      </c>
      <c r="I56" s="1">
        <v>4680</v>
      </c>
      <c r="L56" s="1">
        <v>79252</v>
      </c>
      <c r="M56" s="2">
        <v>39430</v>
      </c>
      <c r="N56" s="3">
        <v>1500</v>
      </c>
      <c r="O56" s="1">
        <v>558</v>
      </c>
    </row>
    <row r="57" spans="1:15">
      <c r="A57" s="1">
        <v>79276</v>
      </c>
      <c r="B57" s="2">
        <v>39430</v>
      </c>
      <c r="C57" s="3">
        <v>2814</v>
      </c>
      <c r="D57" s="1">
        <v>89</v>
      </c>
      <c r="F57" s="1">
        <v>30103</v>
      </c>
      <c r="G57" s="2">
        <v>39060</v>
      </c>
      <c r="H57" s="3">
        <v>332</v>
      </c>
      <c r="I57" s="1">
        <v>1332</v>
      </c>
      <c r="L57" s="1">
        <v>79276</v>
      </c>
      <c r="M57" s="2">
        <v>39430</v>
      </c>
      <c r="N57" s="3">
        <v>2814</v>
      </c>
      <c r="O57" s="1">
        <v>89</v>
      </c>
    </row>
    <row r="58" spans="1:15">
      <c r="A58" s="1">
        <v>79132</v>
      </c>
      <c r="B58" s="2">
        <v>39429</v>
      </c>
      <c r="C58" s="3">
        <v>1117</v>
      </c>
      <c r="D58" s="1">
        <v>250</v>
      </c>
      <c r="F58" s="1">
        <v>29942</v>
      </c>
      <c r="G58" s="2">
        <v>39058</v>
      </c>
      <c r="H58" s="3">
        <v>332</v>
      </c>
      <c r="I58" s="1">
        <v>2</v>
      </c>
      <c r="L58" s="1">
        <v>79132</v>
      </c>
      <c r="M58" s="2">
        <v>39429</v>
      </c>
      <c r="N58" s="3">
        <v>1117</v>
      </c>
      <c r="O58" s="1">
        <v>250</v>
      </c>
    </row>
    <row r="59" spans="1:15">
      <c r="A59" s="1">
        <v>79151</v>
      </c>
      <c r="B59" s="2">
        <v>39429</v>
      </c>
      <c r="C59" s="3">
        <v>1686</v>
      </c>
      <c r="D59" s="1">
        <v>999</v>
      </c>
      <c r="F59" s="1">
        <v>29827</v>
      </c>
      <c r="G59" s="2">
        <v>39057</v>
      </c>
      <c r="H59" s="3">
        <v>1464</v>
      </c>
      <c r="I59" s="1">
        <v>1033</v>
      </c>
      <c r="L59" s="1">
        <v>79151</v>
      </c>
      <c r="M59" s="2">
        <v>39429</v>
      </c>
      <c r="N59" s="3">
        <v>1686</v>
      </c>
      <c r="O59" s="1">
        <v>999</v>
      </c>
    </row>
    <row r="60" spans="1:15">
      <c r="A60" s="1">
        <v>78958</v>
      </c>
      <c r="B60" s="2">
        <v>39427</v>
      </c>
      <c r="C60" s="3">
        <v>3127</v>
      </c>
      <c r="D60" s="1">
        <v>1604</v>
      </c>
      <c r="F60" s="1">
        <v>29855</v>
      </c>
      <c r="G60" s="2">
        <v>39057</v>
      </c>
      <c r="H60" s="3">
        <v>284</v>
      </c>
      <c r="I60" s="1">
        <v>826</v>
      </c>
      <c r="L60" s="1">
        <v>78958</v>
      </c>
      <c r="M60" s="2">
        <v>39427</v>
      </c>
      <c r="N60" s="3">
        <v>3127</v>
      </c>
      <c r="O60" s="1">
        <v>1604</v>
      </c>
    </row>
    <row r="61" spans="1:15">
      <c r="A61" s="1">
        <v>79004</v>
      </c>
      <c r="B61" s="2">
        <v>39427</v>
      </c>
      <c r="C61" s="3">
        <v>6942</v>
      </c>
      <c r="D61" s="1">
        <v>3980</v>
      </c>
      <c r="F61" s="1">
        <v>29782</v>
      </c>
      <c r="G61" s="2">
        <v>39056</v>
      </c>
      <c r="H61" s="3">
        <v>2787</v>
      </c>
      <c r="I61" s="1">
        <v>349</v>
      </c>
      <c r="L61" s="1">
        <v>79004</v>
      </c>
      <c r="M61" s="2">
        <v>39427</v>
      </c>
      <c r="N61" s="3">
        <v>6942</v>
      </c>
      <c r="O61" s="1">
        <v>3980</v>
      </c>
    </row>
    <row r="62" spans="1:15">
      <c r="A62" s="1">
        <v>78796</v>
      </c>
      <c r="B62" s="2">
        <v>39426</v>
      </c>
      <c r="C62" s="3">
        <v>1286</v>
      </c>
      <c r="D62" s="1">
        <v>1788</v>
      </c>
      <c r="F62" s="1">
        <v>29576</v>
      </c>
      <c r="G62" s="2">
        <v>39054</v>
      </c>
      <c r="H62" s="3">
        <v>1006</v>
      </c>
      <c r="I62" s="1">
        <v>797</v>
      </c>
      <c r="L62" s="1">
        <v>78796</v>
      </c>
      <c r="M62" s="2">
        <v>39426</v>
      </c>
      <c r="N62" s="3">
        <v>1286</v>
      </c>
      <c r="O62" s="1">
        <v>1788</v>
      </c>
    </row>
    <row r="63" spans="1:15">
      <c r="A63" s="1">
        <v>78828</v>
      </c>
      <c r="B63" s="2">
        <v>39426</v>
      </c>
      <c r="C63" s="3">
        <v>2704</v>
      </c>
      <c r="D63" s="1">
        <v>988</v>
      </c>
      <c r="F63" s="1">
        <v>29517</v>
      </c>
      <c r="G63" s="2">
        <v>39053</v>
      </c>
      <c r="H63" s="3">
        <v>2956</v>
      </c>
      <c r="I63" s="1">
        <v>450</v>
      </c>
      <c r="L63" s="1">
        <v>78828</v>
      </c>
      <c r="M63" s="2">
        <v>39426</v>
      </c>
      <c r="N63" s="3">
        <v>2704</v>
      </c>
      <c r="O63" s="1">
        <v>988</v>
      </c>
    </row>
    <row r="64" spans="1:15">
      <c r="A64" s="1">
        <v>78878</v>
      </c>
      <c r="B64" s="2">
        <v>39426</v>
      </c>
      <c r="C64" s="3">
        <v>5455</v>
      </c>
      <c r="D64" s="1">
        <v>2890</v>
      </c>
      <c r="F64" s="1">
        <v>29530</v>
      </c>
      <c r="G64" s="2">
        <v>39053</v>
      </c>
      <c r="H64" s="3">
        <v>3529</v>
      </c>
      <c r="I64" s="1">
        <v>2490</v>
      </c>
      <c r="L64" s="1">
        <v>78878</v>
      </c>
      <c r="M64" s="2">
        <v>39426</v>
      </c>
      <c r="N64" s="3">
        <v>5455</v>
      </c>
      <c r="O64" s="1">
        <v>2890</v>
      </c>
    </row>
    <row r="65" spans="1:15">
      <c r="A65" s="1">
        <v>78882</v>
      </c>
      <c r="B65" s="2">
        <v>39426</v>
      </c>
      <c r="C65" s="3">
        <v>5781</v>
      </c>
      <c r="D65" s="1">
        <v>129</v>
      </c>
      <c r="F65" s="1">
        <v>29430</v>
      </c>
      <c r="G65" s="2">
        <v>39052</v>
      </c>
      <c r="H65" s="3">
        <v>1944</v>
      </c>
      <c r="I65" s="1">
        <v>660</v>
      </c>
      <c r="L65" s="1">
        <v>78882</v>
      </c>
      <c r="M65" s="2">
        <v>39426</v>
      </c>
      <c r="N65" s="3">
        <v>5781</v>
      </c>
      <c r="O65" s="1">
        <v>129</v>
      </c>
    </row>
    <row r="66" spans="1:15">
      <c r="A66" s="1">
        <v>78640</v>
      </c>
      <c r="B66" s="2">
        <v>39425</v>
      </c>
      <c r="C66" s="3">
        <v>1118</v>
      </c>
      <c r="D66" s="1">
        <v>2890</v>
      </c>
      <c r="F66" s="1">
        <v>29466</v>
      </c>
      <c r="G66" s="2">
        <v>39052</v>
      </c>
      <c r="H66" s="3">
        <v>4780</v>
      </c>
      <c r="I66" s="1">
        <v>581</v>
      </c>
      <c r="L66" s="1">
        <v>78640</v>
      </c>
      <c r="M66" s="2">
        <v>39425</v>
      </c>
      <c r="N66" s="3">
        <v>1118</v>
      </c>
      <c r="O66" s="1">
        <v>2890</v>
      </c>
    </row>
    <row r="67" spans="1:15">
      <c r="A67" s="1">
        <v>78643</v>
      </c>
      <c r="B67" s="2">
        <v>39425</v>
      </c>
      <c r="C67" s="3">
        <v>1479</v>
      </c>
      <c r="D67" s="1">
        <v>210</v>
      </c>
      <c r="F67" s="1">
        <v>29391</v>
      </c>
      <c r="G67" s="2">
        <v>39051</v>
      </c>
      <c r="H67" s="3">
        <v>539</v>
      </c>
      <c r="I67" s="1">
        <v>130</v>
      </c>
      <c r="L67" s="1">
        <v>78643</v>
      </c>
      <c r="M67" s="2">
        <v>39425</v>
      </c>
      <c r="N67" s="3">
        <v>1479</v>
      </c>
      <c r="O67" s="1">
        <v>210</v>
      </c>
    </row>
    <row r="68" spans="1:15">
      <c r="A68" s="1">
        <v>78665</v>
      </c>
      <c r="B68" s="2">
        <v>39425</v>
      </c>
      <c r="C68" s="3">
        <v>1982</v>
      </c>
      <c r="D68" s="1">
        <v>23400</v>
      </c>
      <c r="F68" s="1">
        <v>29264</v>
      </c>
      <c r="G68" s="2">
        <v>39050</v>
      </c>
      <c r="H68" s="3">
        <v>1246</v>
      </c>
      <c r="I68" s="1">
        <v>715</v>
      </c>
      <c r="L68" s="1">
        <v>78665</v>
      </c>
      <c r="M68" s="2">
        <v>39425</v>
      </c>
      <c r="N68" s="3">
        <v>1982</v>
      </c>
      <c r="O68" s="1">
        <v>23400</v>
      </c>
    </row>
    <row r="69" spans="1:15">
      <c r="A69" s="1">
        <v>78685</v>
      </c>
      <c r="B69" s="2">
        <v>39425</v>
      </c>
      <c r="C69" s="3">
        <v>2747</v>
      </c>
      <c r="D69" s="1">
        <v>299</v>
      </c>
      <c r="F69" s="1">
        <v>29294</v>
      </c>
      <c r="G69" s="2">
        <v>39050</v>
      </c>
      <c r="H69" s="3">
        <v>2942</v>
      </c>
      <c r="I69" s="1">
        <v>116</v>
      </c>
      <c r="L69" s="1">
        <v>78685</v>
      </c>
      <c r="M69" s="2">
        <v>39425</v>
      </c>
      <c r="N69" s="3">
        <v>2747</v>
      </c>
      <c r="O69" s="1">
        <v>299</v>
      </c>
    </row>
    <row r="70" spans="1:15">
      <c r="A70" s="1">
        <v>78693</v>
      </c>
      <c r="B70" s="2">
        <v>39425</v>
      </c>
      <c r="C70" s="3">
        <v>2942</v>
      </c>
      <c r="D70" s="1">
        <v>499</v>
      </c>
      <c r="F70" s="1">
        <v>29302</v>
      </c>
      <c r="G70" s="2">
        <v>39050</v>
      </c>
      <c r="H70" s="3">
        <v>3610</v>
      </c>
      <c r="I70" s="1">
        <v>55</v>
      </c>
      <c r="L70" s="1">
        <v>78693</v>
      </c>
      <c r="M70" s="2">
        <v>39425</v>
      </c>
      <c r="N70" s="3">
        <v>2942</v>
      </c>
      <c r="O70" s="1">
        <v>499</v>
      </c>
    </row>
    <row r="71" spans="1:15">
      <c r="A71" s="1">
        <v>78701</v>
      </c>
      <c r="B71" s="2">
        <v>39425</v>
      </c>
      <c r="C71" s="3">
        <v>3212</v>
      </c>
      <c r="D71" s="1">
        <v>3</v>
      </c>
      <c r="F71" s="1">
        <v>29214</v>
      </c>
      <c r="G71" s="2">
        <v>39049</v>
      </c>
      <c r="H71" s="3">
        <v>284</v>
      </c>
      <c r="I71" s="1">
        <v>1299</v>
      </c>
      <c r="L71" s="1">
        <v>78701</v>
      </c>
      <c r="M71" s="2">
        <v>39425</v>
      </c>
      <c r="N71" s="3">
        <v>3212</v>
      </c>
      <c r="O71" s="1">
        <v>3</v>
      </c>
    </row>
    <row r="72" spans="1:15">
      <c r="A72" s="1">
        <v>78749</v>
      </c>
      <c r="B72" s="2">
        <v>39425</v>
      </c>
      <c r="C72" s="3">
        <v>5899</v>
      </c>
      <c r="D72" s="1">
        <v>3690</v>
      </c>
      <c r="F72" s="1">
        <v>29258</v>
      </c>
      <c r="G72" s="2">
        <v>39049</v>
      </c>
      <c r="H72" s="3">
        <v>921</v>
      </c>
      <c r="I72" s="1">
        <v>3599</v>
      </c>
      <c r="L72" s="1">
        <v>78749</v>
      </c>
      <c r="M72" s="2">
        <v>39425</v>
      </c>
      <c r="N72" s="3">
        <v>5899</v>
      </c>
      <c r="O72" s="1">
        <v>3690</v>
      </c>
    </row>
    <row r="73" spans="1:15">
      <c r="A73" s="1">
        <v>78769</v>
      </c>
      <c r="B73" s="2">
        <v>39425</v>
      </c>
      <c r="C73" s="3">
        <v>742</v>
      </c>
      <c r="D73" s="1">
        <v>2</v>
      </c>
      <c r="F73" s="1">
        <v>29176</v>
      </c>
      <c r="G73" s="2">
        <v>39048</v>
      </c>
      <c r="H73" s="3">
        <v>637</v>
      </c>
      <c r="I73" s="1">
        <v>1805</v>
      </c>
      <c r="L73" s="1">
        <v>78769</v>
      </c>
      <c r="M73" s="2">
        <v>39425</v>
      </c>
      <c r="N73" s="3">
        <v>742</v>
      </c>
      <c r="O73" s="1">
        <v>2</v>
      </c>
    </row>
    <row r="74" spans="1:15">
      <c r="A74" s="1">
        <v>78493</v>
      </c>
      <c r="B74" s="2">
        <v>39424</v>
      </c>
      <c r="C74" s="3">
        <v>1672</v>
      </c>
      <c r="D74" s="1">
        <v>10744</v>
      </c>
      <c r="F74" s="1">
        <v>29027</v>
      </c>
      <c r="G74" s="2">
        <v>39047</v>
      </c>
      <c r="H74" s="3">
        <v>284</v>
      </c>
      <c r="I74" s="1">
        <v>58</v>
      </c>
      <c r="L74" s="1">
        <v>78493</v>
      </c>
      <c r="M74" s="2">
        <v>39424</v>
      </c>
      <c r="N74" s="3">
        <v>1672</v>
      </c>
      <c r="O74" s="1">
        <v>10744</v>
      </c>
    </row>
    <row r="75" spans="1:15">
      <c r="A75" s="1">
        <v>78403</v>
      </c>
      <c r="B75" s="2">
        <v>39423</v>
      </c>
      <c r="C75" s="3">
        <v>3529</v>
      </c>
      <c r="D75" s="1">
        <v>400</v>
      </c>
      <c r="F75" s="1">
        <v>28923</v>
      </c>
      <c r="G75" s="2">
        <v>39046</v>
      </c>
      <c r="H75" s="3">
        <v>2239</v>
      </c>
      <c r="I75" s="1">
        <v>298</v>
      </c>
      <c r="L75" s="1">
        <v>78403</v>
      </c>
      <c r="M75" s="2">
        <v>39423</v>
      </c>
      <c r="N75" s="3">
        <v>3529</v>
      </c>
      <c r="O75" s="1">
        <v>400</v>
      </c>
    </row>
    <row r="76" spans="1:15">
      <c r="A76" s="1">
        <v>78408</v>
      </c>
      <c r="B76" s="2">
        <v>39423</v>
      </c>
      <c r="C76" s="3">
        <v>3873</v>
      </c>
      <c r="D76" s="1">
        <v>259</v>
      </c>
      <c r="F76" s="1">
        <v>28987</v>
      </c>
      <c r="G76" s="2">
        <v>39046</v>
      </c>
      <c r="H76" s="3">
        <v>62</v>
      </c>
      <c r="I76" s="1">
        <v>269</v>
      </c>
      <c r="L76" s="1">
        <v>78408</v>
      </c>
      <c r="M76" s="2">
        <v>39423</v>
      </c>
      <c r="N76" s="3">
        <v>3873</v>
      </c>
      <c r="O76" s="1">
        <v>259</v>
      </c>
    </row>
    <row r="77" spans="1:15">
      <c r="A77" s="1">
        <v>78423</v>
      </c>
      <c r="B77" s="2">
        <v>39423</v>
      </c>
      <c r="C77" s="3">
        <v>4749</v>
      </c>
      <c r="D77" s="1">
        <v>99</v>
      </c>
      <c r="F77" s="1">
        <v>28857</v>
      </c>
      <c r="G77" s="2">
        <v>39045</v>
      </c>
      <c r="H77" s="3">
        <v>3438</v>
      </c>
      <c r="I77" s="1">
        <v>51</v>
      </c>
      <c r="L77" s="1">
        <v>78423</v>
      </c>
      <c r="M77" s="2">
        <v>39423</v>
      </c>
      <c r="N77" s="3">
        <v>4749</v>
      </c>
      <c r="O77" s="1">
        <v>99</v>
      </c>
    </row>
    <row r="78" spans="1:15">
      <c r="A78" s="1">
        <v>78456</v>
      </c>
      <c r="B78" s="2">
        <v>39423</v>
      </c>
      <c r="C78" s="3">
        <v>7854</v>
      </c>
      <c r="D78" s="1">
        <v>900</v>
      </c>
      <c r="F78" s="1">
        <v>28860</v>
      </c>
      <c r="G78" s="2">
        <v>39045</v>
      </c>
      <c r="H78" s="3">
        <v>3558</v>
      </c>
      <c r="I78" s="1">
        <v>72</v>
      </c>
      <c r="L78" s="1">
        <v>78456</v>
      </c>
      <c r="M78" s="2">
        <v>39423</v>
      </c>
      <c r="N78" s="3">
        <v>7854</v>
      </c>
      <c r="O78" s="1">
        <v>900</v>
      </c>
    </row>
    <row r="79" spans="1:15">
      <c r="A79" s="1">
        <v>78264</v>
      </c>
      <c r="B79" s="2">
        <v>39422</v>
      </c>
      <c r="C79" s="3">
        <v>1246</v>
      </c>
      <c r="D79" s="1">
        <v>1050</v>
      </c>
      <c r="F79" s="1">
        <v>28764</v>
      </c>
      <c r="G79" s="2">
        <v>39044</v>
      </c>
      <c r="H79" s="3">
        <v>2787</v>
      </c>
      <c r="I79" s="1">
        <v>20</v>
      </c>
      <c r="L79" s="1">
        <v>78264</v>
      </c>
      <c r="M79" s="2">
        <v>39422</v>
      </c>
      <c r="N79" s="3">
        <v>1246</v>
      </c>
      <c r="O79" s="1">
        <v>1050</v>
      </c>
    </row>
    <row r="80" spans="1:15">
      <c r="A80" s="1">
        <v>78306</v>
      </c>
      <c r="B80" s="2">
        <v>39422</v>
      </c>
      <c r="C80" s="3">
        <v>4749</v>
      </c>
      <c r="D80" s="1">
        <v>1290</v>
      </c>
      <c r="F80" s="1">
        <v>28792</v>
      </c>
      <c r="G80" s="2">
        <v>39044</v>
      </c>
      <c r="H80" s="3">
        <v>539</v>
      </c>
      <c r="I80" s="1">
        <v>820</v>
      </c>
      <c r="L80" s="1">
        <v>78306</v>
      </c>
      <c r="M80" s="2">
        <v>39422</v>
      </c>
      <c r="N80" s="3">
        <v>4749</v>
      </c>
      <c r="O80" s="1">
        <v>1290</v>
      </c>
    </row>
    <row r="81" spans="1:15">
      <c r="A81" s="1">
        <v>78307</v>
      </c>
      <c r="B81" s="2">
        <v>39422</v>
      </c>
      <c r="C81" s="3">
        <v>4785</v>
      </c>
      <c r="D81" s="1">
        <v>518</v>
      </c>
      <c r="F81" s="1">
        <v>28714</v>
      </c>
      <c r="G81" s="2">
        <v>39043</v>
      </c>
      <c r="H81" s="3">
        <v>4922</v>
      </c>
      <c r="I81" s="1">
        <v>45</v>
      </c>
      <c r="L81" s="1">
        <v>78307</v>
      </c>
      <c r="M81" s="2">
        <v>39422</v>
      </c>
      <c r="N81" s="3">
        <v>4785</v>
      </c>
      <c r="O81" s="1">
        <v>518</v>
      </c>
    </row>
    <row r="82" spans="1:15">
      <c r="A82" s="1">
        <v>78344</v>
      </c>
      <c r="B82" s="2">
        <v>39422</v>
      </c>
      <c r="C82" s="3">
        <v>7854</v>
      </c>
      <c r="D82" s="1">
        <v>390</v>
      </c>
      <c r="F82" s="1">
        <v>28625</v>
      </c>
      <c r="G82" s="2">
        <v>39042</v>
      </c>
      <c r="H82" s="3">
        <v>3233</v>
      </c>
      <c r="I82" s="1">
        <v>149</v>
      </c>
      <c r="L82" s="1">
        <v>78344</v>
      </c>
      <c r="M82" s="2">
        <v>39422</v>
      </c>
      <c r="N82" s="3">
        <v>7854</v>
      </c>
      <c r="O82" s="1">
        <v>390</v>
      </c>
    </row>
    <row r="83" spans="1:15">
      <c r="A83" s="1">
        <v>78184</v>
      </c>
      <c r="B83" s="2">
        <v>39421</v>
      </c>
      <c r="C83" s="3">
        <v>1672</v>
      </c>
      <c r="D83" s="1">
        <v>343</v>
      </c>
      <c r="F83" s="1">
        <v>28640</v>
      </c>
      <c r="G83" s="2">
        <v>39042</v>
      </c>
      <c r="H83" s="3">
        <v>4687</v>
      </c>
      <c r="I83" s="1">
        <v>803</v>
      </c>
      <c r="L83" s="1">
        <v>78184</v>
      </c>
      <c r="M83" s="2">
        <v>39421</v>
      </c>
      <c r="N83" s="3">
        <v>1672</v>
      </c>
      <c r="O83" s="1">
        <v>343</v>
      </c>
    </row>
    <row r="84" spans="1:15">
      <c r="A84" s="1">
        <v>78230</v>
      </c>
      <c r="B84" s="2">
        <v>39421</v>
      </c>
      <c r="C84" s="3">
        <v>6014</v>
      </c>
      <c r="D84" s="1">
        <v>482</v>
      </c>
      <c r="F84" s="1">
        <v>28197</v>
      </c>
      <c r="G84" s="2">
        <v>39041</v>
      </c>
      <c r="H84" s="3">
        <v>1335</v>
      </c>
      <c r="I84" s="1">
        <v>307</v>
      </c>
      <c r="L84" s="1">
        <v>78230</v>
      </c>
      <c r="M84" s="2">
        <v>39421</v>
      </c>
      <c r="N84" s="3">
        <v>6014</v>
      </c>
      <c r="O84" s="1">
        <v>482</v>
      </c>
    </row>
    <row r="85" spans="1:15">
      <c r="A85" s="1">
        <v>78251</v>
      </c>
      <c r="B85" s="2">
        <v>39421</v>
      </c>
      <c r="C85" s="3">
        <v>7854</v>
      </c>
      <c r="D85" s="1">
        <v>1278</v>
      </c>
      <c r="F85" s="1">
        <v>28225</v>
      </c>
      <c r="G85" s="2">
        <v>39041</v>
      </c>
      <c r="H85" s="3">
        <v>1686</v>
      </c>
      <c r="I85" s="1">
        <v>17032</v>
      </c>
      <c r="L85" s="1">
        <v>78251</v>
      </c>
      <c r="M85" s="2">
        <v>39421</v>
      </c>
      <c r="N85" s="3">
        <v>7854</v>
      </c>
      <c r="O85" s="1">
        <v>1278</v>
      </c>
    </row>
    <row r="86" spans="1:15">
      <c r="A86" s="1">
        <v>78077</v>
      </c>
      <c r="B86" s="2">
        <v>39420</v>
      </c>
      <c r="C86" s="3">
        <v>1672</v>
      </c>
      <c r="D86" s="1">
        <v>3688</v>
      </c>
      <c r="F86" s="1">
        <v>28244</v>
      </c>
      <c r="G86" s="2">
        <v>39041</v>
      </c>
      <c r="H86" s="3">
        <v>1982</v>
      </c>
      <c r="I86" s="1">
        <v>999</v>
      </c>
      <c r="L86" s="1">
        <v>78077</v>
      </c>
      <c r="M86" s="2">
        <v>39420</v>
      </c>
      <c r="N86" s="3">
        <v>1672</v>
      </c>
      <c r="O86" s="1">
        <v>3688</v>
      </c>
    </row>
    <row r="87" spans="1:15">
      <c r="A87" s="1">
        <v>78078</v>
      </c>
      <c r="B87" s="2">
        <v>39420</v>
      </c>
      <c r="C87" s="3">
        <v>1679</v>
      </c>
      <c r="D87" s="1">
        <v>6499</v>
      </c>
      <c r="F87" s="1">
        <v>28249</v>
      </c>
      <c r="G87" s="2">
        <v>39041</v>
      </c>
      <c r="H87" s="3">
        <v>2030</v>
      </c>
      <c r="I87" s="1">
        <v>891</v>
      </c>
      <c r="L87" s="1">
        <v>78078</v>
      </c>
      <c r="M87" s="2">
        <v>39420</v>
      </c>
      <c r="N87" s="3">
        <v>1679</v>
      </c>
      <c r="O87" s="1">
        <v>6499</v>
      </c>
    </row>
    <row r="88" spans="1:15">
      <c r="A88" s="1">
        <v>78094</v>
      </c>
      <c r="B88" s="2">
        <v>39420</v>
      </c>
      <c r="C88" s="3">
        <v>2713</v>
      </c>
      <c r="D88" s="1">
        <v>499</v>
      </c>
      <c r="F88" s="1">
        <v>28260</v>
      </c>
      <c r="G88" s="2">
        <v>39041</v>
      </c>
      <c r="H88" s="3">
        <v>2205</v>
      </c>
      <c r="I88" s="1">
        <v>39</v>
      </c>
      <c r="L88" s="1">
        <v>78094</v>
      </c>
      <c r="M88" s="2">
        <v>39420</v>
      </c>
      <c r="N88" s="3">
        <v>2713</v>
      </c>
      <c r="O88" s="1">
        <v>499</v>
      </c>
    </row>
    <row r="89" spans="1:15">
      <c r="A89" s="1">
        <v>78148</v>
      </c>
      <c r="B89" s="2">
        <v>39420</v>
      </c>
      <c r="C89" s="3">
        <v>748</v>
      </c>
      <c r="D89" s="1">
        <v>95</v>
      </c>
      <c r="F89" s="1">
        <v>28289</v>
      </c>
      <c r="G89" s="2">
        <v>39041</v>
      </c>
      <c r="H89" s="3">
        <v>2549</v>
      </c>
      <c r="I89" s="1">
        <v>220</v>
      </c>
      <c r="L89" s="1">
        <v>78148</v>
      </c>
      <c r="M89" s="2">
        <v>39420</v>
      </c>
      <c r="N89" s="3">
        <v>748</v>
      </c>
      <c r="O89" s="1">
        <v>95</v>
      </c>
    </row>
    <row r="90" spans="1:15">
      <c r="A90" s="1">
        <v>78154</v>
      </c>
      <c r="B90" s="2">
        <v>39420</v>
      </c>
      <c r="C90" s="3">
        <v>7854</v>
      </c>
      <c r="D90" s="1">
        <v>343</v>
      </c>
      <c r="F90" s="1">
        <v>28344</v>
      </c>
      <c r="G90" s="2">
        <v>39041</v>
      </c>
      <c r="H90" s="3">
        <v>3212</v>
      </c>
      <c r="I90" s="1">
        <v>65</v>
      </c>
      <c r="L90" s="1">
        <v>78154</v>
      </c>
      <c r="M90" s="2">
        <v>39420</v>
      </c>
      <c r="N90" s="3">
        <v>7854</v>
      </c>
      <c r="O90" s="1">
        <v>343</v>
      </c>
    </row>
    <row r="91" spans="1:15">
      <c r="A91" s="1">
        <v>77937</v>
      </c>
      <c r="B91" s="2">
        <v>39418</v>
      </c>
      <c r="C91" s="3">
        <v>6820</v>
      </c>
      <c r="D91" s="1">
        <v>499</v>
      </c>
      <c r="F91" s="1">
        <v>28365</v>
      </c>
      <c r="G91" s="2">
        <v>39041</v>
      </c>
      <c r="H91" s="3">
        <v>3558</v>
      </c>
      <c r="I91" s="1">
        <v>134</v>
      </c>
      <c r="L91" s="1">
        <v>77937</v>
      </c>
      <c r="M91" s="2">
        <v>39418</v>
      </c>
      <c r="N91" s="3">
        <v>6820</v>
      </c>
      <c r="O91" s="1">
        <v>499</v>
      </c>
    </row>
    <row r="92" spans="1:15">
      <c r="A92" s="1">
        <v>77952</v>
      </c>
      <c r="B92" s="2">
        <v>39418</v>
      </c>
      <c r="C92" s="3">
        <v>7854</v>
      </c>
      <c r="D92" s="1">
        <v>399</v>
      </c>
      <c r="F92" s="1">
        <v>28437</v>
      </c>
      <c r="G92" s="2">
        <v>39041</v>
      </c>
      <c r="H92" s="3">
        <v>450</v>
      </c>
      <c r="I92" s="1">
        <v>13250</v>
      </c>
      <c r="L92" s="1">
        <v>77952</v>
      </c>
      <c r="M92" s="2">
        <v>39418</v>
      </c>
      <c r="N92" s="3">
        <v>7854</v>
      </c>
      <c r="O92" s="1">
        <v>399</v>
      </c>
    </row>
    <row r="93" spans="1:15">
      <c r="A93" s="1">
        <v>77812</v>
      </c>
      <c r="B93" s="2">
        <v>39417</v>
      </c>
      <c r="C93" s="3">
        <v>6189</v>
      </c>
      <c r="D93" s="1">
        <v>439</v>
      </c>
      <c r="F93" s="1">
        <v>28498</v>
      </c>
      <c r="G93" s="2">
        <v>39041</v>
      </c>
      <c r="H93" s="3">
        <v>539</v>
      </c>
      <c r="I93" s="1">
        <v>7498</v>
      </c>
      <c r="L93" s="1">
        <v>77812</v>
      </c>
      <c r="M93" s="2">
        <v>39417</v>
      </c>
      <c r="N93" s="3">
        <v>6189</v>
      </c>
      <c r="O93" s="1">
        <v>439</v>
      </c>
    </row>
    <row r="94" spans="1:15">
      <c r="A94" s="1">
        <v>77598</v>
      </c>
      <c r="B94" s="2">
        <v>39416</v>
      </c>
      <c r="C94" s="3">
        <v>1500</v>
      </c>
      <c r="D94" s="1">
        <v>439</v>
      </c>
      <c r="F94" s="1">
        <v>28510</v>
      </c>
      <c r="G94" s="2">
        <v>39041</v>
      </c>
      <c r="H94" s="3">
        <v>5697</v>
      </c>
      <c r="I94" s="1">
        <v>23491</v>
      </c>
      <c r="L94" s="1">
        <v>77598</v>
      </c>
      <c r="M94" s="2">
        <v>39416</v>
      </c>
      <c r="N94" s="3">
        <v>1500</v>
      </c>
      <c r="O94" s="1">
        <v>439</v>
      </c>
    </row>
    <row r="95" spans="1:15">
      <c r="A95" s="1">
        <v>77608</v>
      </c>
      <c r="B95" s="2">
        <v>39416</v>
      </c>
      <c r="C95" s="3">
        <v>1686</v>
      </c>
      <c r="D95" s="1">
        <v>12480</v>
      </c>
      <c r="F95" s="1">
        <v>28517</v>
      </c>
      <c r="G95" s="2">
        <v>39041</v>
      </c>
      <c r="H95" s="3">
        <v>5781</v>
      </c>
      <c r="I95" s="1">
        <v>400</v>
      </c>
      <c r="L95" s="1">
        <v>77608</v>
      </c>
      <c r="M95" s="2">
        <v>39416</v>
      </c>
      <c r="N95" s="3">
        <v>1686</v>
      </c>
      <c r="O95" s="1">
        <v>12480</v>
      </c>
    </row>
    <row r="96" spans="1:15">
      <c r="A96" s="1">
        <v>77642</v>
      </c>
      <c r="B96" s="2">
        <v>39416</v>
      </c>
      <c r="C96" s="3">
        <v>3429</v>
      </c>
      <c r="D96" s="1">
        <v>1198</v>
      </c>
      <c r="F96" s="1">
        <v>28544</v>
      </c>
      <c r="G96" s="2">
        <v>39041</v>
      </c>
      <c r="H96" s="3">
        <v>637</v>
      </c>
      <c r="I96" s="1">
        <v>643</v>
      </c>
      <c r="L96" s="1">
        <v>77642</v>
      </c>
      <c r="M96" s="2">
        <v>39416</v>
      </c>
      <c r="N96" s="3">
        <v>3429</v>
      </c>
      <c r="O96" s="1">
        <v>1198</v>
      </c>
    </row>
    <row r="97" spans="1:15">
      <c r="A97" s="1">
        <v>77659</v>
      </c>
      <c r="B97" s="2">
        <v>39416</v>
      </c>
      <c r="C97" s="3">
        <v>4163</v>
      </c>
      <c r="D97" s="1">
        <v>220</v>
      </c>
      <c r="F97" s="1">
        <v>28575</v>
      </c>
      <c r="G97" s="2">
        <v>39041</v>
      </c>
      <c r="H97" s="3">
        <v>915</v>
      </c>
      <c r="I97" s="1">
        <v>898</v>
      </c>
      <c r="L97" s="1">
        <v>77659</v>
      </c>
      <c r="M97" s="2">
        <v>39416</v>
      </c>
      <c r="N97" s="3">
        <v>4163</v>
      </c>
      <c r="O97" s="1">
        <v>220</v>
      </c>
    </row>
    <row r="98" spans="1:15">
      <c r="A98" s="1">
        <v>77670</v>
      </c>
      <c r="B98" s="2">
        <v>39416</v>
      </c>
      <c r="C98" s="3">
        <v>4866</v>
      </c>
      <c r="D98" s="1">
        <v>6999</v>
      </c>
      <c r="F98" s="1">
        <v>28577</v>
      </c>
      <c r="G98" s="2">
        <v>39041</v>
      </c>
      <c r="H98" s="3">
        <v>977</v>
      </c>
      <c r="I98" s="1">
        <v>727</v>
      </c>
      <c r="L98" s="1">
        <v>77670</v>
      </c>
      <c r="M98" s="2">
        <v>39416</v>
      </c>
      <c r="N98" s="3">
        <v>4866</v>
      </c>
      <c r="O98" s="1">
        <v>6999</v>
      </c>
    </row>
    <row r="99" spans="1:15">
      <c r="A99" s="1">
        <v>77704</v>
      </c>
      <c r="B99" s="2">
        <v>39416</v>
      </c>
      <c r="C99" s="3">
        <v>7854</v>
      </c>
      <c r="D99" s="1">
        <v>308</v>
      </c>
      <c r="F99" s="1">
        <v>27799</v>
      </c>
      <c r="G99" s="2">
        <v>39040</v>
      </c>
      <c r="H99" s="3">
        <v>1006</v>
      </c>
      <c r="I99" s="1">
        <v>7580</v>
      </c>
      <c r="L99" s="1">
        <v>77704</v>
      </c>
      <c r="M99" s="2">
        <v>39416</v>
      </c>
      <c r="N99" s="3">
        <v>7854</v>
      </c>
      <c r="O99" s="1">
        <v>308</v>
      </c>
    </row>
    <row r="100" spans="1:15">
      <c r="A100" s="1">
        <v>77510</v>
      </c>
      <c r="B100" s="2">
        <v>39415</v>
      </c>
      <c r="C100" s="3">
        <v>2224</v>
      </c>
      <c r="D100" s="1">
        <v>2760</v>
      </c>
      <c r="F100" s="1">
        <v>27937</v>
      </c>
      <c r="G100" s="2">
        <v>39040</v>
      </c>
      <c r="H100" s="3">
        <v>284</v>
      </c>
      <c r="I100" s="1">
        <v>550</v>
      </c>
      <c r="L100" s="1">
        <v>77510</v>
      </c>
      <c r="M100" s="2">
        <v>39415</v>
      </c>
      <c r="N100" s="3">
        <v>2224</v>
      </c>
      <c r="O100" s="1">
        <v>2760</v>
      </c>
    </row>
    <row r="101" spans="1:15">
      <c r="A101" s="1">
        <v>77465</v>
      </c>
      <c r="B101" s="2">
        <v>39414</v>
      </c>
      <c r="C101" s="3">
        <v>655</v>
      </c>
      <c r="D101" s="1">
        <v>4223</v>
      </c>
      <c r="F101" s="1">
        <v>27960</v>
      </c>
      <c r="G101" s="2">
        <v>39040</v>
      </c>
      <c r="H101" s="3">
        <v>3233</v>
      </c>
      <c r="I101" s="1">
        <v>899</v>
      </c>
      <c r="L101" s="1">
        <v>77465</v>
      </c>
      <c r="M101" s="2">
        <v>39414</v>
      </c>
      <c r="N101" s="3">
        <v>655</v>
      </c>
      <c r="O101" s="1">
        <v>4223</v>
      </c>
    </row>
    <row r="102" spans="1:15">
      <c r="A102" s="1">
        <v>77478</v>
      </c>
      <c r="B102" s="2">
        <v>39414</v>
      </c>
      <c r="C102" s="3">
        <v>7854</v>
      </c>
      <c r="D102" s="1">
        <v>298</v>
      </c>
      <c r="F102" s="1">
        <v>27983</v>
      </c>
      <c r="G102" s="2">
        <v>39040</v>
      </c>
      <c r="H102" s="3">
        <v>3558</v>
      </c>
      <c r="I102" s="1">
        <v>999</v>
      </c>
      <c r="L102" s="1">
        <v>77478</v>
      </c>
      <c r="M102" s="2">
        <v>39414</v>
      </c>
      <c r="N102" s="3">
        <v>7854</v>
      </c>
      <c r="O102" s="1">
        <v>298</v>
      </c>
    </row>
    <row r="103" spans="1:15">
      <c r="A103" s="1">
        <v>77299</v>
      </c>
      <c r="B103" s="2">
        <v>39413</v>
      </c>
      <c r="C103" s="3">
        <v>1246</v>
      </c>
      <c r="D103" s="1">
        <v>350</v>
      </c>
      <c r="F103" s="1">
        <v>28001</v>
      </c>
      <c r="G103" s="2">
        <v>39040</v>
      </c>
      <c r="H103" s="3">
        <v>3868</v>
      </c>
      <c r="I103" s="1">
        <v>899</v>
      </c>
      <c r="L103" s="1">
        <v>77299</v>
      </c>
      <c r="M103" s="2">
        <v>39413</v>
      </c>
      <c r="N103" s="3">
        <v>1246</v>
      </c>
      <c r="O103" s="1">
        <v>350</v>
      </c>
    </row>
    <row r="104" spans="1:15">
      <c r="A104" s="1">
        <v>77395</v>
      </c>
      <c r="B104" s="2">
        <v>39413</v>
      </c>
      <c r="C104" s="3">
        <v>977</v>
      </c>
      <c r="D104" s="1">
        <v>3048</v>
      </c>
      <c r="F104" s="1">
        <v>28113</v>
      </c>
      <c r="G104" s="2">
        <v>39040</v>
      </c>
      <c r="H104" s="3">
        <v>5764</v>
      </c>
      <c r="I104" s="1">
        <v>400</v>
      </c>
      <c r="L104" s="1">
        <v>77395</v>
      </c>
      <c r="M104" s="2">
        <v>39413</v>
      </c>
      <c r="N104" s="3">
        <v>977</v>
      </c>
      <c r="O104" s="1">
        <v>3048</v>
      </c>
    </row>
    <row r="105" spans="1:15">
      <c r="A105" s="1">
        <v>77237</v>
      </c>
      <c r="B105" s="2">
        <v>39412</v>
      </c>
      <c r="C105" s="3">
        <v>2501</v>
      </c>
      <c r="D105" s="1">
        <v>3460</v>
      </c>
      <c r="F105" s="1">
        <v>28153</v>
      </c>
      <c r="G105" s="2">
        <v>39040</v>
      </c>
      <c r="H105" s="3">
        <v>92</v>
      </c>
      <c r="I105" s="1">
        <v>269</v>
      </c>
      <c r="L105" s="1">
        <v>77237</v>
      </c>
      <c r="M105" s="2">
        <v>39412</v>
      </c>
      <c r="N105" s="3">
        <v>2501</v>
      </c>
      <c r="O105" s="1">
        <v>3460</v>
      </c>
    </row>
    <row r="106" spans="1:15">
      <c r="A106" s="1">
        <v>77274</v>
      </c>
      <c r="B106" s="2">
        <v>39412</v>
      </c>
      <c r="C106" s="3">
        <v>7005</v>
      </c>
      <c r="D106" s="1">
        <v>259</v>
      </c>
      <c r="F106" s="1">
        <v>28154</v>
      </c>
      <c r="G106" s="2">
        <v>39040</v>
      </c>
      <c r="H106" s="3">
        <v>923</v>
      </c>
      <c r="I106" s="1">
        <v>2173</v>
      </c>
      <c r="L106" s="1">
        <v>77274</v>
      </c>
      <c r="M106" s="2">
        <v>39412</v>
      </c>
      <c r="N106" s="3">
        <v>7005</v>
      </c>
      <c r="O106" s="1">
        <v>259</v>
      </c>
    </row>
    <row r="107" spans="1:15">
      <c r="A107" s="1">
        <v>77100</v>
      </c>
      <c r="B107" s="2">
        <v>39411</v>
      </c>
      <c r="C107" s="3">
        <v>1686</v>
      </c>
      <c r="D107" s="1">
        <v>1497</v>
      </c>
      <c r="F107" s="1">
        <v>27506</v>
      </c>
      <c r="G107" s="2">
        <v>39039</v>
      </c>
      <c r="H107" s="3">
        <v>1335</v>
      </c>
      <c r="I107" s="1">
        <v>6500</v>
      </c>
      <c r="L107" s="1">
        <v>77100</v>
      </c>
      <c r="M107" s="2">
        <v>39411</v>
      </c>
      <c r="N107" s="3">
        <v>1686</v>
      </c>
      <c r="O107" s="1">
        <v>1497</v>
      </c>
    </row>
    <row r="108" spans="1:15">
      <c r="A108" s="1">
        <v>77173</v>
      </c>
      <c r="B108" s="2">
        <v>39411</v>
      </c>
      <c r="C108" s="3">
        <v>5697</v>
      </c>
      <c r="D108" s="1">
        <v>423</v>
      </c>
      <c r="F108" s="1">
        <v>27510</v>
      </c>
      <c r="G108" s="2">
        <v>39039</v>
      </c>
      <c r="H108" s="3">
        <v>139</v>
      </c>
      <c r="I108" s="1">
        <v>6749</v>
      </c>
      <c r="L108" s="1">
        <v>77173</v>
      </c>
      <c r="M108" s="2">
        <v>39411</v>
      </c>
      <c r="N108" s="3">
        <v>5697</v>
      </c>
      <c r="O108" s="1">
        <v>423</v>
      </c>
    </row>
    <row r="109" spans="1:15">
      <c r="A109" s="1">
        <v>76991</v>
      </c>
      <c r="B109" s="2">
        <v>39410</v>
      </c>
      <c r="C109" s="3">
        <v>2224</v>
      </c>
      <c r="D109" s="1">
        <v>2799</v>
      </c>
      <c r="F109" s="1">
        <v>27593</v>
      </c>
      <c r="G109" s="2">
        <v>39039</v>
      </c>
      <c r="H109" s="3">
        <v>2704</v>
      </c>
      <c r="I109" s="1">
        <v>1960</v>
      </c>
      <c r="L109" s="1">
        <v>76991</v>
      </c>
      <c r="M109" s="2">
        <v>39410</v>
      </c>
      <c r="N109" s="3">
        <v>2224</v>
      </c>
      <c r="O109" s="1">
        <v>2799</v>
      </c>
    </row>
    <row r="110" spans="1:15">
      <c r="A110" s="1">
        <v>76880</v>
      </c>
      <c r="B110" s="2">
        <v>39409</v>
      </c>
      <c r="C110" s="3">
        <v>1500</v>
      </c>
      <c r="D110" s="1">
        <v>2890</v>
      </c>
      <c r="F110" s="1">
        <v>27596</v>
      </c>
      <c r="G110" s="2">
        <v>39039</v>
      </c>
      <c r="H110" s="3">
        <v>2747</v>
      </c>
      <c r="I110" s="1">
        <v>269</v>
      </c>
      <c r="L110" s="1">
        <v>76880</v>
      </c>
      <c r="M110" s="2">
        <v>39409</v>
      </c>
      <c r="N110" s="3">
        <v>1500</v>
      </c>
      <c r="O110" s="1">
        <v>2890</v>
      </c>
    </row>
    <row r="111" spans="1:15">
      <c r="A111" s="1">
        <v>76888</v>
      </c>
      <c r="B111" s="2">
        <v>39409</v>
      </c>
      <c r="C111" s="3">
        <v>1672</v>
      </c>
      <c r="D111" s="1">
        <v>329</v>
      </c>
      <c r="F111" s="1">
        <v>27624</v>
      </c>
      <c r="G111" s="2">
        <v>39039</v>
      </c>
      <c r="H111" s="3">
        <v>332</v>
      </c>
      <c r="I111" s="1">
        <v>13498</v>
      </c>
      <c r="L111" s="1">
        <v>76888</v>
      </c>
      <c r="M111" s="2">
        <v>39409</v>
      </c>
      <c r="N111" s="3">
        <v>1672</v>
      </c>
      <c r="O111" s="1">
        <v>329</v>
      </c>
    </row>
    <row r="112" spans="1:15">
      <c r="A112" s="1">
        <v>76942</v>
      </c>
      <c r="B112" s="2">
        <v>39409</v>
      </c>
      <c r="C112" s="3">
        <v>637</v>
      </c>
      <c r="D112" s="1">
        <v>558</v>
      </c>
      <c r="F112" s="1">
        <v>27625</v>
      </c>
      <c r="G112" s="2">
        <v>39039</v>
      </c>
      <c r="H112" s="3">
        <v>3330</v>
      </c>
      <c r="I112" s="1">
        <v>400</v>
      </c>
      <c r="L112" s="1">
        <v>76942</v>
      </c>
      <c r="M112" s="2">
        <v>39409</v>
      </c>
      <c r="N112" s="3">
        <v>637</v>
      </c>
      <c r="O112" s="1">
        <v>558</v>
      </c>
    </row>
    <row r="113" spans="1:15">
      <c r="A113" s="1">
        <v>76799</v>
      </c>
      <c r="B113" s="2">
        <v>39408</v>
      </c>
      <c r="C113" s="3">
        <v>3059</v>
      </c>
      <c r="D113" s="1">
        <v>2490</v>
      </c>
      <c r="F113" s="1">
        <v>27642</v>
      </c>
      <c r="G113" s="2">
        <v>39039</v>
      </c>
      <c r="H113" s="3">
        <v>3675</v>
      </c>
      <c r="I113" s="1">
        <v>668</v>
      </c>
      <c r="L113" s="1">
        <v>76799</v>
      </c>
      <c r="M113" s="2">
        <v>39408</v>
      </c>
      <c r="N113" s="3">
        <v>3059</v>
      </c>
      <c r="O113" s="1">
        <v>2490</v>
      </c>
    </row>
    <row r="114" spans="1:15">
      <c r="A114" s="1">
        <v>76802</v>
      </c>
      <c r="B114" s="2">
        <v>39408</v>
      </c>
      <c r="C114" s="3">
        <v>3330</v>
      </c>
      <c r="D114" s="1">
        <v>95</v>
      </c>
      <c r="F114" s="1">
        <v>27697</v>
      </c>
      <c r="G114" s="2">
        <v>39039</v>
      </c>
      <c r="H114" s="3">
        <v>4785</v>
      </c>
      <c r="I114" s="1">
        <v>6498</v>
      </c>
      <c r="L114" s="1">
        <v>76802</v>
      </c>
      <c r="M114" s="2">
        <v>39408</v>
      </c>
      <c r="N114" s="3">
        <v>3330</v>
      </c>
      <c r="O114" s="1">
        <v>95</v>
      </c>
    </row>
    <row r="115" spans="1:15">
      <c r="A115" s="1">
        <v>76653</v>
      </c>
      <c r="B115" s="2">
        <v>39407</v>
      </c>
      <c r="C115" s="3">
        <v>1726</v>
      </c>
      <c r="D115" s="1">
        <v>119</v>
      </c>
      <c r="F115" s="1">
        <v>27698</v>
      </c>
      <c r="G115" s="2">
        <v>39039</v>
      </c>
      <c r="H115" s="3">
        <v>4825</v>
      </c>
      <c r="I115" s="1">
        <v>499</v>
      </c>
      <c r="L115" s="1">
        <v>76653</v>
      </c>
      <c r="M115" s="2">
        <v>39407</v>
      </c>
      <c r="N115" s="3">
        <v>1726</v>
      </c>
      <c r="O115" s="1">
        <v>119</v>
      </c>
    </row>
    <row r="116" spans="1:15">
      <c r="A116" s="1">
        <v>76673</v>
      </c>
      <c r="B116" s="2">
        <v>39407</v>
      </c>
      <c r="C116" s="3">
        <v>2704</v>
      </c>
      <c r="D116" s="1">
        <v>129</v>
      </c>
      <c r="F116" s="1">
        <v>27783</v>
      </c>
      <c r="G116" s="2">
        <v>39039</v>
      </c>
      <c r="H116" s="3">
        <v>805</v>
      </c>
      <c r="I116" s="1">
        <v>1084</v>
      </c>
      <c r="L116" s="1">
        <v>76673</v>
      </c>
      <c r="M116" s="2">
        <v>39407</v>
      </c>
      <c r="N116" s="3">
        <v>2704</v>
      </c>
      <c r="O116" s="1">
        <v>129</v>
      </c>
    </row>
    <row r="117" spans="1:15">
      <c r="A117" s="1">
        <v>76550</v>
      </c>
      <c r="B117" s="2">
        <v>39406</v>
      </c>
      <c r="C117" s="3">
        <v>3133</v>
      </c>
      <c r="D117" s="1">
        <v>259</v>
      </c>
      <c r="F117" s="1">
        <v>27163</v>
      </c>
      <c r="G117" s="2">
        <v>39038</v>
      </c>
      <c r="H117" s="3">
        <v>1672</v>
      </c>
      <c r="I117" s="1">
        <v>1599</v>
      </c>
      <c r="L117" s="1">
        <v>76550</v>
      </c>
      <c r="M117" s="2">
        <v>39406</v>
      </c>
      <c r="N117" s="3">
        <v>3133</v>
      </c>
      <c r="O117" s="1">
        <v>259</v>
      </c>
    </row>
    <row r="118" spans="1:15">
      <c r="A118" s="1">
        <v>76615</v>
      </c>
      <c r="B118" s="2">
        <v>39406</v>
      </c>
      <c r="C118" s="3">
        <v>7854</v>
      </c>
      <c r="D118" s="1">
        <v>299</v>
      </c>
      <c r="F118" s="1">
        <v>27164</v>
      </c>
      <c r="G118" s="2">
        <v>39038</v>
      </c>
      <c r="H118" s="3">
        <v>1677</v>
      </c>
      <c r="I118" s="1">
        <v>899</v>
      </c>
      <c r="L118" s="1">
        <v>76615</v>
      </c>
      <c r="M118" s="2">
        <v>39406</v>
      </c>
      <c r="N118" s="3">
        <v>7854</v>
      </c>
      <c r="O118" s="1">
        <v>299</v>
      </c>
    </row>
    <row r="119" spans="1:15">
      <c r="A119" s="1">
        <v>76618</v>
      </c>
      <c r="B119" s="2">
        <v>39406</v>
      </c>
      <c r="C119" s="3">
        <v>8059</v>
      </c>
      <c r="D119" s="1">
        <v>2641</v>
      </c>
      <c r="F119" s="1">
        <v>27187</v>
      </c>
      <c r="G119" s="2">
        <v>39038</v>
      </c>
      <c r="H119" s="3">
        <v>1982</v>
      </c>
      <c r="I119" s="1">
        <v>2395</v>
      </c>
      <c r="L119" s="1">
        <v>76618</v>
      </c>
      <c r="M119" s="2">
        <v>39406</v>
      </c>
      <c r="N119" s="3">
        <v>8059</v>
      </c>
      <c r="O119" s="1">
        <v>2641</v>
      </c>
    </row>
    <row r="120" spans="1:15">
      <c r="A120" s="1">
        <v>75824</v>
      </c>
      <c r="B120" s="2">
        <v>39405</v>
      </c>
      <c r="C120" s="3">
        <v>1686</v>
      </c>
      <c r="D120" s="1">
        <v>999</v>
      </c>
      <c r="F120" s="1">
        <v>27192</v>
      </c>
      <c r="G120" s="2">
        <v>39038</v>
      </c>
      <c r="H120" s="3">
        <v>2036</v>
      </c>
      <c r="I120" s="1">
        <v>590</v>
      </c>
      <c r="L120" s="1">
        <v>75824</v>
      </c>
      <c r="M120" s="2">
        <v>39405</v>
      </c>
      <c r="N120" s="3">
        <v>1686</v>
      </c>
      <c r="O120" s="1">
        <v>999</v>
      </c>
    </row>
    <row r="121" spans="1:15">
      <c r="A121" s="1">
        <v>75882</v>
      </c>
      <c r="B121" s="2">
        <v>39405</v>
      </c>
      <c r="C121" s="3">
        <v>2205</v>
      </c>
      <c r="D121" s="1">
        <v>7388</v>
      </c>
      <c r="F121" s="1">
        <v>27244</v>
      </c>
      <c r="G121" s="2">
        <v>39038</v>
      </c>
      <c r="H121" s="3">
        <v>2843</v>
      </c>
      <c r="I121" s="1">
        <v>196</v>
      </c>
      <c r="L121" s="1">
        <v>75882</v>
      </c>
      <c r="M121" s="2">
        <v>39405</v>
      </c>
      <c r="N121" s="3">
        <v>2205</v>
      </c>
      <c r="O121" s="1">
        <v>7388</v>
      </c>
    </row>
    <row r="122" spans="1:15">
      <c r="A122" s="1">
        <v>75903</v>
      </c>
      <c r="B122" s="2">
        <v>39405</v>
      </c>
      <c r="C122" s="3">
        <v>2393</v>
      </c>
      <c r="D122" s="1">
        <v>2872</v>
      </c>
      <c r="F122" s="1">
        <v>27293</v>
      </c>
      <c r="G122" s="2">
        <v>39038</v>
      </c>
      <c r="H122" s="3">
        <v>3610</v>
      </c>
      <c r="I122" s="1">
        <v>446</v>
      </c>
      <c r="L122" s="1">
        <v>75903</v>
      </c>
      <c r="M122" s="2">
        <v>39405</v>
      </c>
      <c r="N122" s="3">
        <v>2393</v>
      </c>
      <c r="O122" s="1">
        <v>2872</v>
      </c>
    </row>
    <row r="123" spans="1:15">
      <c r="A123" s="1">
        <v>75936</v>
      </c>
      <c r="B123" s="2">
        <v>39405</v>
      </c>
      <c r="C123" s="3">
        <v>2787</v>
      </c>
      <c r="D123" s="1">
        <v>2588</v>
      </c>
      <c r="F123" s="1">
        <v>27355</v>
      </c>
      <c r="G123" s="2">
        <v>39038</v>
      </c>
      <c r="H123" s="3">
        <v>449</v>
      </c>
      <c r="I123" s="1">
        <v>99</v>
      </c>
      <c r="L123" s="1">
        <v>75936</v>
      </c>
      <c r="M123" s="2">
        <v>39405</v>
      </c>
      <c r="N123" s="3">
        <v>2787</v>
      </c>
      <c r="O123" s="1">
        <v>2588</v>
      </c>
    </row>
    <row r="124" spans="1:15">
      <c r="A124" s="1">
        <v>75940</v>
      </c>
      <c r="B124" s="2">
        <v>39405</v>
      </c>
      <c r="C124" s="3">
        <v>2800</v>
      </c>
      <c r="D124" s="1">
        <v>1299</v>
      </c>
      <c r="F124" s="1">
        <v>27401</v>
      </c>
      <c r="G124" s="2">
        <v>39038</v>
      </c>
      <c r="H124" s="3">
        <v>539</v>
      </c>
      <c r="I124" s="1">
        <v>500</v>
      </c>
      <c r="L124" s="1">
        <v>75940</v>
      </c>
      <c r="M124" s="2">
        <v>39405</v>
      </c>
      <c r="N124" s="3">
        <v>2800</v>
      </c>
      <c r="O124" s="1">
        <v>1299</v>
      </c>
    </row>
    <row r="125" spans="1:15">
      <c r="A125" s="1">
        <v>75948</v>
      </c>
      <c r="B125" s="2">
        <v>39405</v>
      </c>
      <c r="C125" s="3">
        <v>284</v>
      </c>
      <c r="D125" s="1">
        <v>389</v>
      </c>
      <c r="F125" s="1">
        <v>27418</v>
      </c>
      <c r="G125" s="2">
        <v>39038</v>
      </c>
      <c r="H125" s="3">
        <v>5690</v>
      </c>
      <c r="I125" s="1">
        <v>2981</v>
      </c>
      <c r="L125" s="1">
        <v>75948</v>
      </c>
      <c r="M125" s="2">
        <v>39405</v>
      </c>
      <c r="N125" s="3">
        <v>284</v>
      </c>
      <c r="O125" s="1">
        <v>389</v>
      </c>
    </row>
    <row r="126" spans="1:15">
      <c r="A126" s="1">
        <v>76023</v>
      </c>
      <c r="B126" s="2">
        <v>39405</v>
      </c>
      <c r="C126" s="3">
        <v>3558</v>
      </c>
      <c r="D126" s="1">
        <v>18727</v>
      </c>
      <c r="F126" s="1">
        <v>27424</v>
      </c>
      <c r="G126" s="2">
        <v>39038</v>
      </c>
      <c r="H126" s="3">
        <v>5697</v>
      </c>
      <c r="I126" s="1">
        <v>400</v>
      </c>
      <c r="L126" s="1">
        <v>76023</v>
      </c>
      <c r="M126" s="2">
        <v>39405</v>
      </c>
      <c r="N126" s="3">
        <v>3558</v>
      </c>
      <c r="O126" s="1">
        <v>18727</v>
      </c>
    </row>
    <row r="127" spans="1:15">
      <c r="A127" s="1">
        <v>76025</v>
      </c>
      <c r="B127" s="2">
        <v>39405</v>
      </c>
      <c r="C127" s="3">
        <v>3567</v>
      </c>
      <c r="D127" s="1">
        <v>488</v>
      </c>
      <c r="F127" s="1">
        <v>27432</v>
      </c>
      <c r="G127" s="2">
        <v>39038</v>
      </c>
      <c r="H127" s="3">
        <v>5705</v>
      </c>
      <c r="I127" s="1">
        <v>9079</v>
      </c>
      <c r="L127" s="1">
        <v>76025</v>
      </c>
      <c r="M127" s="2">
        <v>39405</v>
      </c>
      <c r="N127" s="3">
        <v>3567</v>
      </c>
      <c r="O127" s="1">
        <v>488</v>
      </c>
    </row>
    <row r="128" spans="1:15">
      <c r="A128" s="1">
        <v>76085</v>
      </c>
      <c r="B128" s="2">
        <v>39405</v>
      </c>
      <c r="C128" s="3">
        <v>4126</v>
      </c>
      <c r="D128" s="1">
        <v>1990</v>
      </c>
      <c r="F128" s="1">
        <v>27476</v>
      </c>
      <c r="G128" s="2">
        <v>39038</v>
      </c>
      <c r="H128" s="3">
        <v>923</v>
      </c>
      <c r="I128" s="1">
        <v>2688</v>
      </c>
      <c r="L128" s="1">
        <v>76085</v>
      </c>
      <c r="M128" s="2">
        <v>39405</v>
      </c>
      <c r="N128" s="3">
        <v>4126</v>
      </c>
      <c r="O128" s="1">
        <v>1990</v>
      </c>
    </row>
    <row r="129" spans="1:15">
      <c r="A129" s="1">
        <v>76128</v>
      </c>
      <c r="B129" s="2">
        <v>39405</v>
      </c>
      <c r="C129" s="3">
        <v>449</v>
      </c>
      <c r="D129" s="1">
        <v>3110</v>
      </c>
      <c r="F129" s="1">
        <v>27089</v>
      </c>
      <c r="G129" s="2">
        <v>39037</v>
      </c>
      <c r="H129" s="3">
        <v>542</v>
      </c>
      <c r="I129" s="1">
        <v>1033</v>
      </c>
      <c r="L129" s="1">
        <v>76128</v>
      </c>
      <c r="M129" s="2">
        <v>39405</v>
      </c>
      <c r="N129" s="3">
        <v>449</v>
      </c>
      <c r="O129" s="1">
        <v>3110</v>
      </c>
    </row>
    <row r="130" spans="1:15">
      <c r="A130" s="1">
        <v>76129</v>
      </c>
      <c r="B130" s="2">
        <v>39405</v>
      </c>
      <c r="C130" s="3">
        <v>450</v>
      </c>
      <c r="D130" s="1">
        <v>249</v>
      </c>
      <c r="F130" s="1">
        <v>27095</v>
      </c>
      <c r="G130" s="2">
        <v>39037</v>
      </c>
      <c r="H130" s="3">
        <v>637</v>
      </c>
      <c r="I130" s="1">
        <v>368</v>
      </c>
      <c r="L130" s="1">
        <v>76129</v>
      </c>
      <c r="M130" s="2">
        <v>39405</v>
      </c>
      <c r="N130" s="3">
        <v>450</v>
      </c>
      <c r="O130" s="1">
        <v>249</v>
      </c>
    </row>
    <row r="131" spans="1:15">
      <c r="A131" s="1">
        <v>76161</v>
      </c>
      <c r="B131" s="2">
        <v>39405</v>
      </c>
      <c r="C131" s="3">
        <v>4745</v>
      </c>
      <c r="D131" s="1">
        <v>988</v>
      </c>
      <c r="F131" s="1">
        <v>26922</v>
      </c>
      <c r="G131" s="2">
        <v>39035</v>
      </c>
      <c r="H131" s="3">
        <v>284</v>
      </c>
      <c r="I131" s="1">
        <v>280</v>
      </c>
      <c r="L131" s="1">
        <v>76161</v>
      </c>
      <c r="M131" s="2">
        <v>39405</v>
      </c>
      <c r="N131" s="3">
        <v>4745</v>
      </c>
      <c r="O131" s="1">
        <v>988</v>
      </c>
    </row>
    <row r="132" spans="1:15">
      <c r="A132" s="1">
        <v>76180</v>
      </c>
      <c r="B132" s="2">
        <v>39405</v>
      </c>
      <c r="C132" s="3">
        <v>4981</v>
      </c>
      <c r="D132" s="1">
        <v>1998</v>
      </c>
      <c r="F132" s="1">
        <v>26874</v>
      </c>
      <c r="G132" s="2">
        <v>39034</v>
      </c>
      <c r="H132" s="3">
        <v>4687</v>
      </c>
      <c r="I132" s="1">
        <v>6590</v>
      </c>
      <c r="L132" s="1">
        <v>76180</v>
      </c>
      <c r="M132" s="2">
        <v>39405</v>
      </c>
      <c r="N132" s="3">
        <v>4981</v>
      </c>
      <c r="O132" s="1">
        <v>1998</v>
      </c>
    </row>
    <row r="133" spans="1:15">
      <c r="A133" s="1">
        <v>76182</v>
      </c>
      <c r="B133" s="2">
        <v>39405</v>
      </c>
      <c r="C133" s="3">
        <v>5005</v>
      </c>
      <c r="D133" s="1">
        <v>400</v>
      </c>
      <c r="F133" s="1">
        <v>26882</v>
      </c>
      <c r="G133" s="2">
        <v>39034</v>
      </c>
      <c r="H133" s="3">
        <v>539</v>
      </c>
      <c r="I133" s="1">
        <v>24998</v>
      </c>
      <c r="L133" s="1">
        <v>76182</v>
      </c>
      <c r="M133" s="2">
        <v>39405</v>
      </c>
      <c r="N133" s="3">
        <v>5005</v>
      </c>
      <c r="O133" s="1">
        <v>400</v>
      </c>
    </row>
    <row r="134" spans="1:15">
      <c r="A134" s="1">
        <v>76220</v>
      </c>
      <c r="B134" s="2">
        <v>39405</v>
      </c>
      <c r="C134" s="3">
        <v>542</v>
      </c>
      <c r="D134" s="1">
        <v>500</v>
      </c>
      <c r="F134" s="1">
        <v>26660</v>
      </c>
      <c r="G134" s="2">
        <v>39032</v>
      </c>
      <c r="H134" s="3">
        <v>1686</v>
      </c>
      <c r="I134" s="1">
        <v>3860</v>
      </c>
      <c r="L134" s="1">
        <v>76220</v>
      </c>
      <c r="M134" s="2">
        <v>39405</v>
      </c>
      <c r="N134" s="3">
        <v>542</v>
      </c>
      <c r="O134" s="1">
        <v>500</v>
      </c>
    </row>
    <row r="135" spans="1:15">
      <c r="A135" s="1">
        <v>76263</v>
      </c>
      <c r="B135" s="2">
        <v>39405</v>
      </c>
      <c r="C135" s="3">
        <v>5943</v>
      </c>
      <c r="D135" s="1">
        <v>1990</v>
      </c>
      <c r="F135" s="1">
        <v>26587</v>
      </c>
      <c r="G135" s="2">
        <v>39031</v>
      </c>
      <c r="H135" s="3">
        <v>284</v>
      </c>
      <c r="I135" s="1">
        <v>399</v>
      </c>
      <c r="L135" s="1">
        <v>76263</v>
      </c>
      <c r="M135" s="2">
        <v>39405</v>
      </c>
      <c r="N135" s="3">
        <v>5943</v>
      </c>
      <c r="O135" s="1">
        <v>1990</v>
      </c>
    </row>
    <row r="136" spans="1:15">
      <c r="A136" s="1">
        <v>76270</v>
      </c>
      <c r="B136" s="2">
        <v>39405</v>
      </c>
      <c r="C136" s="3">
        <v>6000</v>
      </c>
      <c r="D136" s="1">
        <v>49</v>
      </c>
      <c r="F136" s="1">
        <v>26615</v>
      </c>
      <c r="G136" s="2">
        <v>39031</v>
      </c>
      <c r="H136" s="3">
        <v>450</v>
      </c>
      <c r="I136" s="1">
        <v>2151</v>
      </c>
      <c r="L136" s="1">
        <v>76270</v>
      </c>
      <c r="M136" s="2">
        <v>39405</v>
      </c>
      <c r="N136" s="3">
        <v>6000</v>
      </c>
      <c r="O136" s="1">
        <v>49</v>
      </c>
    </row>
    <row r="137" spans="1:15">
      <c r="A137" s="1">
        <v>76326</v>
      </c>
      <c r="B137" s="2">
        <v>39405</v>
      </c>
      <c r="C137" s="3">
        <v>6631</v>
      </c>
      <c r="D137" s="1">
        <v>900</v>
      </c>
      <c r="F137" s="1">
        <v>26627</v>
      </c>
      <c r="G137" s="2">
        <v>39031</v>
      </c>
      <c r="H137" s="3">
        <v>542</v>
      </c>
      <c r="I137" s="1">
        <v>480</v>
      </c>
      <c r="L137" s="1">
        <v>76326</v>
      </c>
      <c r="M137" s="2">
        <v>39405</v>
      </c>
      <c r="N137" s="3">
        <v>6631</v>
      </c>
      <c r="O137" s="1">
        <v>900</v>
      </c>
    </row>
    <row r="138" spans="1:15">
      <c r="A138" s="1">
        <v>76419</v>
      </c>
      <c r="B138" s="2">
        <v>39405</v>
      </c>
      <c r="C138" s="3">
        <v>7854</v>
      </c>
      <c r="D138" s="1">
        <v>399</v>
      </c>
      <c r="F138" s="1">
        <v>26551</v>
      </c>
      <c r="G138" s="2">
        <v>39030</v>
      </c>
      <c r="H138" s="3">
        <v>539</v>
      </c>
      <c r="I138" s="1">
        <v>699</v>
      </c>
      <c r="L138" s="1">
        <v>76419</v>
      </c>
      <c r="M138" s="2">
        <v>39405</v>
      </c>
      <c r="N138" s="3">
        <v>7854</v>
      </c>
      <c r="O138" s="1">
        <v>399</v>
      </c>
    </row>
    <row r="139" spans="1:15">
      <c r="A139" s="1">
        <v>76492</v>
      </c>
      <c r="B139" s="2">
        <v>39405</v>
      </c>
      <c r="C139" s="3">
        <v>87</v>
      </c>
      <c r="D139" s="1">
        <v>24898</v>
      </c>
      <c r="F139" s="1">
        <v>26410</v>
      </c>
      <c r="G139" s="2">
        <v>39029</v>
      </c>
      <c r="H139" s="3">
        <v>1117</v>
      </c>
      <c r="I139" s="1">
        <v>395</v>
      </c>
      <c r="L139" s="1">
        <v>76492</v>
      </c>
      <c r="M139" s="2">
        <v>39405</v>
      </c>
      <c r="N139" s="3">
        <v>87</v>
      </c>
      <c r="O139" s="1">
        <v>24898</v>
      </c>
    </row>
    <row r="140" spans="1:15">
      <c r="A140" s="1">
        <v>75212</v>
      </c>
      <c r="B140" s="2">
        <v>39404</v>
      </c>
      <c r="C140" s="3">
        <v>139</v>
      </c>
      <c r="D140" s="1">
        <v>279</v>
      </c>
      <c r="F140" s="1">
        <v>26431</v>
      </c>
      <c r="G140" s="2">
        <v>39029</v>
      </c>
      <c r="H140" s="3">
        <v>198</v>
      </c>
      <c r="I140" s="1">
        <v>359</v>
      </c>
      <c r="L140" s="1">
        <v>75212</v>
      </c>
      <c r="M140" s="2">
        <v>39404</v>
      </c>
      <c r="N140" s="3">
        <v>139</v>
      </c>
      <c r="O140" s="1">
        <v>279</v>
      </c>
    </row>
    <row r="141" spans="1:15">
      <c r="A141" s="1">
        <v>75291</v>
      </c>
      <c r="B141" s="2">
        <v>39404</v>
      </c>
      <c r="C141" s="3">
        <v>2194</v>
      </c>
      <c r="D141" s="1">
        <v>161</v>
      </c>
      <c r="F141" s="1">
        <v>26362</v>
      </c>
      <c r="G141" s="2">
        <v>39028</v>
      </c>
      <c r="H141" s="3">
        <v>2393</v>
      </c>
      <c r="I141" s="1">
        <v>599</v>
      </c>
      <c r="L141" s="1">
        <v>75291</v>
      </c>
      <c r="M141" s="2">
        <v>39404</v>
      </c>
      <c r="N141" s="3">
        <v>2194</v>
      </c>
      <c r="O141" s="1">
        <v>161</v>
      </c>
    </row>
    <row r="142" spans="1:15">
      <c r="A142" s="1">
        <v>75292</v>
      </c>
      <c r="B142" s="2">
        <v>39404</v>
      </c>
      <c r="C142" s="3">
        <v>2205</v>
      </c>
      <c r="D142" s="1">
        <v>1222</v>
      </c>
      <c r="F142" s="1">
        <v>26277</v>
      </c>
      <c r="G142" s="2">
        <v>39027</v>
      </c>
      <c r="H142" s="3">
        <v>2122</v>
      </c>
      <c r="I142" s="1">
        <v>169</v>
      </c>
      <c r="L142" s="1">
        <v>75292</v>
      </c>
      <c r="M142" s="2">
        <v>39404</v>
      </c>
      <c r="N142" s="3">
        <v>2205</v>
      </c>
      <c r="O142" s="1">
        <v>1222</v>
      </c>
    </row>
    <row r="143" spans="1:15">
      <c r="A143" s="1">
        <v>75304</v>
      </c>
      <c r="B143" s="2">
        <v>39404</v>
      </c>
      <c r="C143" s="3">
        <v>2377</v>
      </c>
      <c r="D143" s="1">
        <v>688</v>
      </c>
      <c r="F143" s="1">
        <v>26159</v>
      </c>
      <c r="G143" s="2">
        <v>39026</v>
      </c>
      <c r="H143" s="3">
        <v>139</v>
      </c>
      <c r="I143" s="1">
        <v>499</v>
      </c>
      <c r="L143" s="1">
        <v>75304</v>
      </c>
      <c r="M143" s="2">
        <v>39404</v>
      </c>
      <c r="N143" s="3">
        <v>2377</v>
      </c>
      <c r="O143" s="1">
        <v>688</v>
      </c>
    </row>
    <row r="144" spans="1:15">
      <c r="A144" s="1">
        <v>75322</v>
      </c>
      <c r="B144" s="2">
        <v>39404</v>
      </c>
      <c r="C144" s="3">
        <v>2501</v>
      </c>
      <c r="D144" s="1">
        <v>1990</v>
      </c>
      <c r="F144" s="1">
        <v>26243</v>
      </c>
      <c r="G144" s="2">
        <v>39026</v>
      </c>
      <c r="H144" s="3">
        <v>742</v>
      </c>
      <c r="I144" s="1">
        <v>298</v>
      </c>
      <c r="L144" s="1">
        <v>75322</v>
      </c>
      <c r="M144" s="2">
        <v>39404</v>
      </c>
      <c r="N144" s="3">
        <v>2501</v>
      </c>
      <c r="O144" s="1">
        <v>1990</v>
      </c>
    </row>
    <row r="145" spans="1:15">
      <c r="A145" s="1">
        <v>75359</v>
      </c>
      <c r="B145" s="2">
        <v>39404</v>
      </c>
      <c r="C145" s="3">
        <v>284</v>
      </c>
      <c r="D145" s="1">
        <v>840</v>
      </c>
      <c r="F145" s="1">
        <v>26077</v>
      </c>
      <c r="G145" s="2">
        <v>39025</v>
      </c>
      <c r="H145" s="3">
        <v>2122</v>
      </c>
      <c r="I145" s="1">
        <v>660</v>
      </c>
      <c r="L145" s="1">
        <v>75359</v>
      </c>
      <c r="M145" s="2">
        <v>39404</v>
      </c>
      <c r="N145" s="3">
        <v>284</v>
      </c>
      <c r="O145" s="1">
        <v>840</v>
      </c>
    </row>
    <row r="146" spans="1:15">
      <c r="A146" s="1">
        <v>75403</v>
      </c>
      <c r="B146" s="2">
        <v>39404</v>
      </c>
      <c r="C146" s="3">
        <v>3567</v>
      </c>
      <c r="D146" s="1">
        <v>798</v>
      </c>
      <c r="F146" s="1">
        <v>26035</v>
      </c>
      <c r="G146" s="2">
        <v>39024</v>
      </c>
      <c r="H146" s="3">
        <v>637</v>
      </c>
      <c r="I146" s="1">
        <v>399</v>
      </c>
      <c r="L146" s="1">
        <v>75403</v>
      </c>
      <c r="M146" s="2">
        <v>39404</v>
      </c>
      <c r="N146" s="3">
        <v>3567</v>
      </c>
      <c r="O146" s="1">
        <v>798</v>
      </c>
    </row>
    <row r="147" spans="1:15">
      <c r="A147" s="1">
        <v>75422</v>
      </c>
      <c r="B147" s="2">
        <v>39404</v>
      </c>
      <c r="C147" s="3">
        <v>3827</v>
      </c>
      <c r="D147" s="1">
        <v>799</v>
      </c>
      <c r="F147" s="1">
        <v>25887</v>
      </c>
      <c r="G147" s="2">
        <v>39023</v>
      </c>
      <c r="H147" s="3">
        <v>1246</v>
      </c>
      <c r="I147" s="1">
        <v>4688</v>
      </c>
      <c r="L147" s="1">
        <v>75422</v>
      </c>
      <c r="M147" s="2">
        <v>39404</v>
      </c>
      <c r="N147" s="3">
        <v>3827</v>
      </c>
      <c r="O147" s="1">
        <v>799</v>
      </c>
    </row>
    <row r="148" spans="1:15">
      <c r="A148" s="1">
        <v>75445</v>
      </c>
      <c r="B148" s="2">
        <v>39404</v>
      </c>
      <c r="C148" s="3">
        <v>4126</v>
      </c>
      <c r="D148" s="1">
        <v>199</v>
      </c>
      <c r="F148" s="1">
        <v>25912</v>
      </c>
      <c r="G148" s="2">
        <v>39023</v>
      </c>
      <c r="H148" s="3">
        <v>2549</v>
      </c>
      <c r="I148" s="1">
        <v>115</v>
      </c>
      <c r="L148" s="1">
        <v>75445</v>
      </c>
      <c r="M148" s="2">
        <v>39404</v>
      </c>
      <c r="N148" s="3">
        <v>4126</v>
      </c>
      <c r="O148" s="1">
        <v>199</v>
      </c>
    </row>
    <row r="149" spans="1:15">
      <c r="A149" s="1">
        <v>75449</v>
      </c>
      <c r="B149" s="2">
        <v>39404</v>
      </c>
      <c r="C149" s="3">
        <v>4163</v>
      </c>
      <c r="D149" s="1">
        <v>1499</v>
      </c>
      <c r="F149" s="1">
        <v>25945</v>
      </c>
      <c r="G149" s="2">
        <v>39023</v>
      </c>
      <c r="H149" s="3">
        <v>4967</v>
      </c>
      <c r="I149" s="1">
        <v>1315</v>
      </c>
      <c r="L149" s="1">
        <v>75449</v>
      </c>
      <c r="M149" s="2">
        <v>39404</v>
      </c>
      <c r="N149" s="3">
        <v>4163</v>
      </c>
      <c r="O149" s="1">
        <v>1499</v>
      </c>
    </row>
    <row r="150" spans="1:15">
      <c r="A150" s="1">
        <v>75467</v>
      </c>
      <c r="B150" s="2">
        <v>39404</v>
      </c>
      <c r="C150" s="3">
        <v>449</v>
      </c>
      <c r="D150" s="1">
        <v>399</v>
      </c>
      <c r="F150" s="1">
        <v>25958</v>
      </c>
      <c r="G150" s="2">
        <v>39023</v>
      </c>
      <c r="H150" s="3">
        <v>977</v>
      </c>
      <c r="I150" s="1">
        <v>979</v>
      </c>
      <c r="L150" s="1">
        <v>75467</v>
      </c>
      <c r="M150" s="2">
        <v>39404</v>
      </c>
      <c r="N150" s="3">
        <v>449</v>
      </c>
      <c r="O150" s="1">
        <v>399</v>
      </c>
    </row>
    <row r="151" spans="1:15">
      <c r="A151" s="1">
        <v>75474</v>
      </c>
      <c r="B151" s="2">
        <v>39404</v>
      </c>
      <c r="C151" s="3">
        <v>4575</v>
      </c>
      <c r="D151" s="1">
        <v>288</v>
      </c>
      <c r="F151" s="1">
        <v>25868</v>
      </c>
      <c r="G151" s="2">
        <v>39022</v>
      </c>
      <c r="H151" s="3">
        <v>542</v>
      </c>
      <c r="I151" s="1">
        <v>1033</v>
      </c>
      <c r="L151" s="1">
        <v>75474</v>
      </c>
      <c r="M151" s="2">
        <v>39404</v>
      </c>
      <c r="N151" s="3">
        <v>4575</v>
      </c>
      <c r="O151" s="1">
        <v>288</v>
      </c>
    </row>
    <row r="152" spans="1:15">
      <c r="A152" s="1">
        <v>75490</v>
      </c>
      <c r="B152" s="2">
        <v>39404</v>
      </c>
      <c r="C152" s="3">
        <v>4745</v>
      </c>
      <c r="D152" s="1">
        <v>400</v>
      </c>
      <c r="F152" s="1">
        <v>25716</v>
      </c>
      <c r="G152" s="2">
        <v>39020</v>
      </c>
      <c r="H152" s="3">
        <v>977</v>
      </c>
      <c r="I152" s="1">
        <v>99</v>
      </c>
      <c r="L152" s="1">
        <v>75490</v>
      </c>
      <c r="M152" s="2">
        <v>39404</v>
      </c>
      <c r="N152" s="3">
        <v>4745</v>
      </c>
      <c r="O152" s="1">
        <v>400</v>
      </c>
    </row>
    <row r="153" spans="1:15">
      <c r="A153" s="1">
        <v>75548</v>
      </c>
      <c r="B153" s="2">
        <v>39404</v>
      </c>
      <c r="C153" s="3">
        <v>542</v>
      </c>
      <c r="D153" s="1">
        <v>338</v>
      </c>
      <c r="F153" s="1">
        <v>25584</v>
      </c>
      <c r="G153" s="2">
        <v>39019</v>
      </c>
      <c r="H153" s="3">
        <v>2501</v>
      </c>
      <c r="I153" s="1">
        <v>399</v>
      </c>
      <c r="L153" s="1">
        <v>75548</v>
      </c>
      <c r="M153" s="2">
        <v>39404</v>
      </c>
      <c r="N153" s="3">
        <v>542</v>
      </c>
      <c r="O153" s="1">
        <v>338</v>
      </c>
    </row>
    <row r="154" spans="1:15">
      <c r="A154" s="1">
        <v>75549</v>
      </c>
      <c r="B154" s="2">
        <v>39404</v>
      </c>
      <c r="C154" s="3">
        <v>5437</v>
      </c>
      <c r="D154" s="1">
        <v>988</v>
      </c>
      <c r="F154" s="1">
        <v>25592</v>
      </c>
      <c r="G154" s="2">
        <v>39019</v>
      </c>
      <c r="H154" s="3">
        <v>2942</v>
      </c>
      <c r="I154" s="1">
        <v>2490</v>
      </c>
      <c r="L154" s="1">
        <v>75549</v>
      </c>
      <c r="M154" s="2">
        <v>39404</v>
      </c>
      <c r="N154" s="3">
        <v>5437</v>
      </c>
      <c r="O154" s="1">
        <v>988</v>
      </c>
    </row>
    <row r="155" spans="1:15">
      <c r="A155" s="1">
        <v>75676</v>
      </c>
      <c r="B155" s="2">
        <v>39404</v>
      </c>
      <c r="C155" s="3">
        <v>7854</v>
      </c>
      <c r="D155" s="1">
        <v>559</v>
      </c>
      <c r="F155" s="1">
        <v>25443</v>
      </c>
      <c r="G155" s="2">
        <v>39018</v>
      </c>
      <c r="H155" s="3">
        <v>1464</v>
      </c>
      <c r="I155" s="1">
        <v>99</v>
      </c>
      <c r="L155" s="1">
        <v>75676</v>
      </c>
      <c r="M155" s="2">
        <v>39404</v>
      </c>
      <c r="N155" s="3">
        <v>7854</v>
      </c>
      <c r="O155" s="1">
        <v>559</v>
      </c>
    </row>
    <row r="156" spans="1:15">
      <c r="A156" s="1">
        <v>75708</v>
      </c>
      <c r="B156" s="2">
        <v>39404</v>
      </c>
      <c r="C156" s="3">
        <v>8006</v>
      </c>
      <c r="D156" s="1">
        <v>400</v>
      </c>
      <c r="F156" s="1">
        <v>25465</v>
      </c>
      <c r="G156" s="2">
        <v>39018</v>
      </c>
      <c r="H156" s="3">
        <v>1982</v>
      </c>
      <c r="I156" s="1">
        <v>300</v>
      </c>
      <c r="L156" s="1">
        <v>75708</v>
      </c>
      <c r="M156" s="2">
        <v>39404</v>
      </c>
      <c r="N156" s="3">
        <v>8006</v>
      </c>
      <c r="O156" s="1">
        <v>400</v>
      </c>
    </row>
    <row r="157" spans="1:15">
      <c r="A157" s="1">
        <v>75725</v>
      </c>
      <c r="B157" s="2">
        <v>39404</v>
      </c>
      <c r="C157" s="3">
        <v>92</v>
      </c>
      <c r="D157" s="1">
        <v>735</v>
      </c>
      <c r="F157" s="1">
        <v>25356</v>
      </c>
      <c r="G157" s="2">
        <v>39017</v>
      </c>
      <c r="H157" s="3">
        <v>1464</v>
      </c>
      <c r="I157" s="1">
        <v>634</v>
      </c>
      <c r="L157" s="1">
        <v>75725</v>
      </c>
      <c r="M157" s="2">
        <v>39404</v>
      </c>
      <c r="N157" s="3">
        <v>92</v>
      </c>
      <c r="O157" s="1">
        <v>735</v>
      </c>
    </row>
    <row r="158" spans="1:15">
      <c r="A158" s="1">
        <v>74676</v>
      </c>
      <c r="B158" s="2">
        <v>39403</v>
      </c>
      <c r="C158" s="3">
        <v>1118</v>
      </c>
      <c r="D158" s="1">
        <v>129</v>
      </c>
      <c r="F158" s="1">
        <v>25281</v>
      </c>
      <c r="G158" s="2">
        <v>39016</v>
      </c>
      <c r="H158" s="3">
        <v>1464</v>
      </c>
      <c r="I158" s="1">
        <v>1362</v>
      </c>
      <c r="L158" s="1">
        <v>74676</v>
      </c>
      <c r="M158" s="2">
        <v>39403</v>
      </c>
      <c r="N158" s="3">
        <v>1118</v>
      </c>
      <c r="O158" s="1">
        <v>129</v>
      </c>
    </row>
    <row r="159" spans="1:15">
      <c r="A159" s="1">
        <v>74731</v>
      </c>
      <c r="B159" s="2">
        <v>39403</v>
      </c>
      <c r="C159" s="3">
        <v>1672</v>
      </c>
      <c r="D159" s="1">
        <v>1048</v>
      </c>
      <c r="F159" s="1">
        <v>25301</v>
      </c>
      <c r="G159" s="2">
        <v>39016</v>
      </c>
      <c r="H159" s="3">
        <v>2747</v>
      </c>
      <c r="I159" s="1">
        <v>520</v>
      </c>
      <c r="L159" s="1">
        <v>74731</v>
      </c>
      <c r="M159" s="2">
        <v>39403</v>
      </c>
      <c r="N159" s="3">
        <v>1672</v>
      </c>
      <c r="O159" s="1">
        <v>1048</v>
      </c>
    </row>
    <row r="160" spans="1:15">
      <c r="A160" s="1">
        <v>74758</v>
      </c>
      <c r="B160" s="2">
        <v>39403</v>
      </c>
      <c r="C160" s="3">
        <v>2030</v>
      </c>
      <c r="D160" s="1">
        <v>89</v>
      </c>
      <c r="F160" s="1">
        <v>25201</v>
      </c>
      <c r="G160" s="2">
        <v>39015</v>
      </c>
      <c r="H160" s="3">
        <v>1246</v>
      </c>
      <c r="I160" s="1">
        <v>161</v>
      </c>
      <c r="L160" s="1">
        <v>74758</v>
      </c>
      <c r="M160" s="2">
        <v>39403</v>
      </c>
      <c r="N160" s="3">
        <v>2030</v>
      </c>
      <c r="O160" s="1">
        <v>89</v>
      </c>
    </row>
    <row r="161" spans="1:15">
      <c r="A161" s="1">
        <v>74771</v>
      </c>
      <c r="B161" s="2">
        <v>39403</v>
      </c>
      <c r="C161" s="3">
        <v>2224</v>
      </c>
      <c r="D161" s="1">
        <v>899</v>
      </c>
      <c r="F161" s="1">
        <v>25120</v>
      </c>
      <c r="G161" s="2">
        <v>39014</v>
      </c>
      <c r="H161" s="3">
        <v>1686</v>
      </c>
      <c r="I161" s="1">
        <v>325</v>
      </c>
      <c r="L161" s="1">
        <v>74771</v>
      </c>
      <c r="M161" s="2">
        <v>39403</v>
      </c>
      <c r="N161" s="3">
        <v>2224</v>
      </c>
      <c r="O161" s="1">
        <v>899</v>
      </c>
    </row>
    <row r="162" spans="1:15">
      <c r="A162" s="1">
        <v>74828</v>
      </c>
      <c r="B162" s="2">
        <v>39403</v>
      </c>
      <c r="C162" s="3">
        <v>2814</v>
      </c>
      <c r="D162" s="1">
        <v>1990</v>
      </c>
      <c r="F162" s="1">
        <v>25028</v>
      </c>
      <c r="G162" s="2">
        <v>39013</v>
      </c>
      <c r="H162" s="3">
        <v>1464</v>
      </c>
      <c r="I162" s="1">
        <v>199</v>
      </c>
      <c r="L162" s="1">
        <v>74828</v>
      </c>
      <c r="M162" s="2">
        <v>39403</v>
      </c>
      <c r="N162" s="3">
        <v>2814</v>
      </c>
      <c r="O162" s="1">
        <v>1990</v>
      </c>
    </row>
    <row r="163" spans="1:15">
      <c r="A163" s="1">
        <v>74833</v>
      </c>
      <c r="B163" s="2">
        <v>39403</v>
      </c>
      <c r="C163" s="3">
        <v>287</v>
      </c>
      <c r="D163" s="1">
        <v>7988</v>
      </c>
      <c r="F163" s="1">
        <v>25072</v>
      </c>
      <c r="G163" s="2">
        <v>39013</v>
      </c>
      <c r="H163" s="3">
        <v>3610</v>
      </c>
      <c r="I163" s="1">
        <v>170</v>
      </c>
      <c r="L163" s="1">
        <v>74833</v>
      </c>
      <c r="M163" s="2">
        <v>39403</v>
      </c>
      <c r="N163" s="3">
        <v>287</v>
      </c>
      <c r="O163" s="1">
        <v>7988</v>
      </c>
    </row>
    <row r="164" spans="1:15">
      <c r="A164" s="1">
        <v>74945</v>
      </c>
      <c r="B164" s="2">
        <v>39403</v>
      </c>
      <c r="C164" s="3">
        <v>449</v>
      </c>
      <c r="D164" s="1">
        <v>11069</v>
      </c>
      <c r="F164" s="1">
        <v>24915</v>
      </c>
      <c r="G164" s="2">
        <v>39012</v>
      </c>
      <c r="H164" s="3">
        <v>1096</v>
      </c>
      <c r="I164" s="1">
        <v>448</v>
      </c>
      <c r="L164" s="1">
        <v>74945</v>
      </c>
      <c r="M164" s="2">
        <v>39403</v>
      </c>
      <c r="N164" s="3">
        <v>449</v>
      </c>
      <c r="O164" s="1">
        <v>11069</v>
      </c>
    </row>
    <row r="165" spans="1:15">
      <c r="A165" s="1">
        <v>74953</v>
      </c>
      <c r="B165" s="2">
        <v>39403</v>
      </c>
      <c r="C165" s="3">
        <v>4575</v>
      </c>
      <c r="D165" s="1">
        <v>400</v>
      </c>
      <c r="F165" s="1">
        <v>24804</v>
      </c>
      <c r="G165" s="2">
        <v>39011</v>
      </c>
      <c r="H165" s="3">
        <v>1121</v>
      </c>
      <c r="I165" s="1">
        <v>9</v>
      </c>
      <c r="L165" s="1">
        <v>74953</v>
      </c>
      <c r="M165" s="2">
        <v>39403</v>
      </c>
      <c r="N165" s="3">
        <v>4575</v>
      </c>
      <c r="O165" s="1">
        <v>400</v>
      </c>
    </row>
    <row r="166" spans="1:15">
      <c r="A166" s="1">
        <v>74997</v>
      </c>
      <c r="B166" s="2">
        <v>39403</v>
      </c>
      <c r="C166" s="3">
        <v>5348</v>
      </c>
      <c r="D166" s="1">
        <v>16950</v>
      </c>
      <c r="F166" s="1">
        <v>24824</v>
      </c>
      <c r="G166" s="2">
        <v>39011</v>
      </c>
      <c r="H166" s="3">
        <v>1672</v>
      </c>
      <c r="I166" s="1">
        <v>5133</v>
      </c>
      <c r="L166" s="1">
        <v>74997</v>
      </c>
      <c r="M166" s="2">
        <v>39403</v>
      </c>
      <c r="N166" s="3">
        <v>5348</v>
      </c>
      <c r="O166" s="1">
        <v>16950</v>
      </c>
    </row>
    <row r="167" spans="1:15">
      <c r="A167" s="1">
        <v>75019</v>
      </c>
      <c r="B167" s="2">
        <v>39403</v>
      </c>
      <c r="C167" s="3">
        <v>5781</v>
      </c>
      <c r="D167" s="1">
        <v>720</v>
      </c>
      <c r="F167" s="1">
        <v>24899</v>
      </c>
      <c r="G167" s="2">
        <v>39011</v>
      </c>
      <c r="H167" s="3">
        <v>5521</v>
      </c>
      <c r="I167" s="1">
        <v>18</v>
      </c>
      <c r="L167" s="1">
        <v>75019</v>
      </c>
      <c r="M167" s="2">
        <v>39403</v>
      </c>
      <c r="N167" s="3">
        <v>5781</v>
      </c>
      <c r="O167" s="1">
        <v>720</v>
      </c>
    </row>
    <row r="168" spans="1:15">
      <c r="A168" s="1">
        <v>75054</v>
      </c>
      <c r="B168" s="2">
        <v>39403</v>
      </c>
      <c r="C168" s="3">
        <v>655</v>
      </c>
      <c r="D168" s="1">
        <v>11068</v>
      </c>
      <c r="F168" s="1">
        <v>24710</v>
      </c>
      <c r="G168" s="2">
        <v>39010</v>
      </c>
      <c r="H168" s="3">
        <v>1276</v>
      </c>
      <c r="I168" s="1">
        <v>648</v>
      </c>
      <c r="L168" s="1">
        <v>75054</v>
      </c>
      <c r="M168" s="2">
        <v>39403</v>
      </c>
      <c r="N168" s="3">
        <v>655</v>
      </c>
      <c r="O168" s="1">
        <v>11068</v>
      </c>
    </row>
    <row r="169" spans="1:15">
      <c r="A169" s="1">
        <v>75068</v>
      </c>
      <c r="B169" s="2">
        <v>39403</v>
      </c>
      <c r="C169" s="3">
        <v>6828</v>
      </c>
      <c r="D169" s="1">
        <v>899</v>
      </c>
      <c r="F169" s="1">
        <v>24730</v>
      </c>
      <c r="G169" s="2">
        <v>39010</v>
      </c>
      <c r="H169" s="3">
        <v>2030</v>
      </c>
      <c r="I169" s="1">
        <v>189</v>
      </c>
      <c r="L169" s="1">
        <v>75068</v>
      </c>
      <c r="M169" s="2">
        <v>39403</v>
      </c>
      <c r="N169" s="3">
        <v>6828</v>
      </c>
      <c r="O169" s="1">
        <v>899</v>
      </c>
    </row>
    <row r="170" spans="1:15">
      <c r="A170" s="1">
        <v>75115</v>
      </c>
      <c r="B170" s="2">
        <v>39403</v>
      </c>
      <c r="C170" s="3">
        <v>7794</v>
      </c>
      <c r="D170" s="1">
        <v>5679</v>
      </c>
      <c r="F170" s="1">
        <v>24736</v>
      </c>
      <c r="G170" s="2">
        <v>39010</v>
      </c>
      <c r="H170" s="3">
        <v>2549</v>
      </c>
      <c r="I170" s="1">
        <v>168</v>
      </c>
      <c r="L170" s="1">
        <v>75115</v>
      </c>
      <c r="M170" s="2">
        <v>39403</v>
      </c>
      <c r="N170" s="3">
        <v>7794</v>
      </c>
      <c r="O170" s="1">
        <v>5679</v>
      </c>
    </row>
    <row r="171" spans="1:15">
      <c r="A171" s="1">
        <v>75161</v>
      </c>
      <c r="B171" s="2">
        <v>39403</v>
      </c>
      <c r="C171" s="3">
        <v>921</v>
      </c>
      <c r="D171" s="1">
        <v>81</v>
      </c>
      <c r="F171" s="1">
        <v>24781</v>
      </c>
      <c r="G171" s="2">
        <v>39010</v>
      </c>
      <c r="H171" s="3">
        <v>539</v>
      </c>
      <c r="I171" s="1">
        <v>1834</v>
      </c>
      <c r="L171" s="1">
        <v>75161</v>
      </c>
      <c r="M171" s="2">
        <v>39403</v>
      </c>
      <c r="N171" s="3">
        <v>921</v>
      </c>
      <c r="O171" s="1">
        <v>81</v>
      </c>
    </row>
    <row r="172" spans="1:15">
      <c r="A172" s="1">
        <v>74231</v>
      </c>
      <c r="B172" s="2">
        <v>39402</v>
      </c>
      <c r="C172" s="3">
        <v>1117</v>
      </c>
      <c r="D172" s="1">
        <v>450</v>
      </c>
      <c r="F172" s="1">
        <v>24672</v>
      </c>
      <c r="G172" s="2">
        <v>39009</v>
      </c>
      <c r="H172" s="3">
        <v>332</v>
      </c>
      <c r="I172" s="1">
        <v>399</v>
      </c>
      <c r="L172" s="1">
        <v>74231</v>
      </c>
      <c r="M172" s="2">
        <v>39402</v>
      </c>
      <c r="N172" s="3">
        <v>1117</v>
      </c>
      <c r="O172" s="1">
        <v>450</v>
      </c>
    </row>
    <row r="173" spans="1:15">
      <c r="A173" s="1">
        <v>74284</v>
      </c>
      <c r="B173" s="2">
        <v>39402</v>
      </c>
      <c r="C173" s="3">
        <v>1677</v>
      </c>
      <c r="D173" s="1">
        <v>2889</v>
      </c>
      <c r="F173" s="1">
        <v>24602</v>
      </c>
      <c r="G173" s="2">
        <v>39008</v>
      </c>
      <c r="H173" s="3">
        <v>3212</v>
      </c>
      <c r="I173" s="1">
        <v>220</v>
      </c>
      <c r="L173" s="1">
        <v>74284</v>
      </c>
      <c r="M173" s="2">
        <v>39402</v>
      </c>
      <c r="N173" s="3">
        <v>1677</v>
      </c>
      <c r="O173" s="1">
        <v>2889</v>
      </c>
    </row>
    <row r="174" spans="1:15">
      <c r="A174" s="1">
        <v>74323</v>
      </c>
      <c r="B174" s="2">
        <v>39402</v>
      </c>
      <c r="C174" s="3">
        <v>2224</v>
      </c>
      <c r="D174" s="1">
        <v>1990</v>
      </c>
      <c r="F174" s="1">
        <v>24486</v>
      </c>
      <c r="G174" s="2">
        <v>39007</v>
      </c>
      <c r="H174" s="3">
        <v>1118</v>
      </c>
      <c r="I174" s="1">
        <v>129</v>
      </c>
      <c r="L174" s="1">
        <v>74323</v>
      </c>
      <c r="M174" s="2">
        <v>39402</v>
      </c>
      <c r="N174" s="3">
        <v>2224</v>
      </c>
      <c r="O174" s="1">
        <v>1990</v>
      </c>
    </row>
    <row r="175" spans="1:15">
      <c r="A175" s="1">
        <v>74325</v>
      </c>
      <c r="B175" s="2">
        <v>39402</v>
      </c>
      <c r="C175" s="3">
        <v>2239</v>
      </c>
      <c r="D175" s="1">
        <v>631</v>
      </c>
      <c r="F175" s="1">
        <v>24535</v>
      </c>
      <c r="G175" s="2">
        <v>39007</v>
      </c>
      <c r="H175" s="3">
        <v>4780</v>
      </c>
      <c r="I175" s="1">
        <v>5998</v>
      </c>
      <c r="L175" s="1">
        <v>74325</v>
      </c>
      <c r="M175" s="2">
        <v>39402</v>
      </c>
      <c r="N175" s="3">
        <v>2239</v>
      </c>
      <c r="O175" s="1">
        <v>631</v>
      </c>
    </row>
    <row r="176" spans="1:15">
      <c r="A176" s="1">
        <v>74360</v>
      </c>
      <c r="B176" s="2">
        <v>39402</v>
      </c>
      <c r="C176" s="3">
        <v>2800</v>
      </c>
      <c r="D176" s="1">
        <v>1312</v>
      </c>
      <c r="F176" s="1">
        <v>24421</v>
      </c>
      <c r="G176" s="2">
        <v>39006</v>
      </c>
      <c r="H176" s="3">
        <v>1677</v>
      </c>
      <c r="I176" s="1">
        <v>288</v>
      </c>
      <c r="L176" s="1">
        <v>74360</v>
      </c>
      <c r="M176" s="2">
        <v>39402</v>
      </c>
      <c r="N176" s="3">
        <v>2800</v>
      </c>
      <c r="O176" s="1">
        <v>1312</v>
      </c>
    </row>
    <row r="177" spans="1:15">
      <c r="A177" s="1">
        <v>74366</v>
      </c>
      <c r="B177" s="2">
        <v>39402</v>
      </c>
      <c r="C177" s="3">
        <v>287</v>
      </c>
      <c r="D177" s="1">
        <v>1075</v>
      </c>
      <c r="F177" s="1">
        <v>24432</v>
      </c>
      <c r="G177" s="2">
        <v>39006</v>
      </c>
      <c r="H177" s="3">
        <v>2194</v>
      </c>
      <c r="I177" s="1">
        <v>248</v>
      </c>
      <c r="L177" s="1">
        <v>74366</v>
      </c>
      <c r="M177" s="2">
        <v>39402</v>
      </c>
      <c r="N177" s="3">
        <v>287</v>
      </c>
      <c r="O177" s="1">
        <v>1075</v>
      </c>
    </row>
    <row r="178" spans="1:15">
      <c r="A178" s="1">
        <v>74390</v>
      </c>
      <c r="B178" s="2">
        <v>39402</v>
      </c>
      <c r="C178" s="3">
        <v>332</v>
      </c>
      <c r="D178" s="1">
        <v>399</v>
      </c>
      <c r="F178" s="1">
        <v>24473</v>
      </c>
      <c r="G178" s="2">
        <v>39006</v>
      </c>
      <c r="H178" s="3">
        <v>5577</v>
      </c>
      <c r="I178" s="1">
        <v>400</v>
      </c>
      <c r="L178" s="1">
        <v>74390</v>
      </c>
      <c r="M178" s="2">
        <v>39402</v>
      </c>
      <c r="N178" s="3">
        <v>332</v>
      </c>
      <c r="O178" s="1">
        <v>399</v>
      </c>
    </row>
    <row r="179" spans="1:15">
      <c r="A179" s="1">
        <v>74419</v>
      </c>
      <c r="B179" s="2">
        <v>39402</v>
      </c>
      <c r="C179" s="3">
        <v>3794</v>
      </c>
      <c r="D179" s="1">
        <v>1990</v>
      </c>
      <c r="F179" s="1">
        <v>24351</v>
      </c>
      <c r="G179" s="2">
        <v>39005</v>
      </c>
      <c r="H179" s="3">
        <v>4126</v>
      </c>
      <c r="I179" s="1">
        <v>1380</v>
      </c>
      <c r="L179" s="1">
        <v>74419</v>
      </c>
      <c r="M179" s="2">
        <v>39402</v>
      </c>
      <c r="N179" s="3">
        <v>3794</v>
      </c>
      <c r="O179" s="1">
        <v>1990</v>
      </c>
    </row>
    <row r="180" spans="1:15">
      <c r="A180" s="1">
        <v>74467</v>
      </c>
      <c r="B180" s="2">
        <v>39402</v>
      </c>
      <c r="C180" s="3">
        <v>449</v>
      </c>
      <c r="D180" s="1">
        <v>3125</v>
      </c>
      <c r="F180" s="1">
        <v>24193</v>
      </c>
      <c r="G180" s="2">
        <v>39004</v>
      </c>
      <c r="H180" s="3">
        <v>1686</v>
      </c>
      <c r="I180" s="1">
        <v>7490</v>
      </c>
      <c r="L180" s="1">
        <v>74467</v>
      </c>
      <c r="M180" s="2">
        <v>39402</v>
      </c>
      <c r="N180" s="3">
        <v>449</v>
      </c>
      <c r="O180" s="1">
        <v>3125</v>
      </c>
    </row>
    <row r="181" spans="1:15">
      <c r="A181" s="1">
        <v>74486</v>
      </c>
      <c r="B181" s="2">
        <v>39402</v>
      </c>
      <c r="C181" s="3">
        <v>4825</v>
      </c>
      <c r="D181" s="1">
        <v>1990</v>
      </c>
      <c r="F181" s="1">
        <v>24260</v>
      </c>
      <c r="G181" s="2">
        <v>39004</v>
      </c>
      <c r="H181" s="3">
        <v>5521</v>
      </c>
      <c r="I181" s="1">
        <v>495</v>
      </c>
      <c r="L181" s="1">
        <v>74486</v>
      </c>
      <c r="M181" s="2">
        <v>39402</v>
      </c>
      <c r="N181" s="3">
        <v>4825</v>
      </c>
      <c r="O181" s="1">
        <v>1990</v>
      </c>
    </row>
    <row r="182" spans="1:15">
      <c r="A182" s="1">
        <v>74541</v>
      </c>
      <c r="B182" s="2">
        <v>39402</v>
      </c>
      <c r="C182" s="3">
        <v>5781</v>
      </c>
      <c r="D182" s="1">
        <v>318</v>
      </c>
      <c r="F182" s="1">
        <v>24269</v>
      </c>
      <c r="G182" s="2">
        <v>39004</v>
      </c>
      <c r="H182" s="3">
        <v>805</v>
      </c>
      <c r="I182" s="1">
        <v>875</v>
      </c>
      <c r="L182" s="1">
        <v>74541</v>
      </c>
      <c r="M182" s="2">
        <v>39402</v>
      </c>
      <c r="N182" s="3">
        <v>5781</v>
      </c>
      <c r="O182" s="1">
        <v>318</v>
      </c>
    </row>
    <row r="183" spans="1:15">
      <c r="A183" s="1">
        <v>74661</v>
      </c>
      <c r="B183" s="2">
        <v>39402</v>
      </c>
      <c r="C183" s="3">
        <v>923</v>
      </c>
      <c r="D183" s="1">
        <v>1517</v>
      </c>
      <c r="F183" s="1">
        <v>24078</v>
      </c>
      <c r="G183" s="2">
        <v>39003</v>
      </c>
      <c r="H183" s="3">
        <v>1121</v>
      </c>
      <c r="I183" s="1">
        <v>49</v>
      </c>
      <c r="L183" s="1">
        <v>74661</v>
      </c>
      <c r="M183" s="2">
        <v>39402</v>
      </c>
      <c r="N183" s="3">
        <v>923</v>
      </c>
      <c r="O183" s="1">
        <v>1517</v>
      </c>
    </row>
    <row r="184" spans="1:15">
      <c r="A184" s="1">
        <v>74118</v>
      </c>
      <c r="B184" s="2">
        <v>39401</v>
      </c>
      <c r="C184" s="3">
        <v>1006</v>
      </c>
      <c r="D184" s="1">
        <v>798</v>
      </c>
      <c r="F184" s="1">
        <v>24092</v>
      </c>
      <c r="G184" s="2">
        <v>39003</v>
      </c>
      <c r="H184" s="3">
        <v>1500</v>
      </c>
      <c r="I184" s="1">
        <v>479</v>
      </c>
      <c r="L184" s="1">
        <v>74118</v>
      </c>
      <c r="M184" s="2">
        <v>39401</v>
      </c>
      <c r="N184" s="3">
        <v>1006</v>
      </c>
      <c r="O184" s="1">
        <v>798</v>
      </c>
    </row>
    <row r="185" spans="1:15">
      <c r="A185" s="1">
        <v>74122</v>
      </c>
      <c r="B185" s="2">
        <v>39401</v>
      </c>
      <c r="C185" s="3">
        <v>1479</v>
      </c>
      <c r="D185" s="1">
        <v>927</v>
      </c>
      <c r="F185" s="1">
        <v>24102</v>
      </c>
      <c r="G185" s="2">
        <v>39003</v>
      </c>
      <c r="H185" s="3">
        <v>1686</v>
      </c>
      <c r="I185" s="1">
        <v>999</v>
      </c>
      <c r="L185" s="1">
        <v>74122</v>
      </c>
      <c r="M185" s="2">
        <v>39401</v>
      </c>
      <c r="N185" s="3">
        <v>1479</v>
      </c>
      <c r="O185" s="1">
        <v>927</v>
      </c>
    </row>
    <row r="186" spans="1:15">
      <c r="A186" s="1">
        <v>74196</v>
      </c>
      <c r="B186" s="2">
        <v>39401</v>
      </c>
      <c r="C186" s="3">
        <v>6078</v>
      </c>
      <c r="D186" s="1">
        <v>390</v>
      </c>
      <c r="F186" s="1">
        <v>24123</v>
      </c>
      <c r="G186" s="2">
        <v>39003</v>
      </c>
      <c r="H186" s="3">
        <v>2989</v>
      </c>
      <c r="I186" s="1">
        <v>199</v>
      </c>
      <c r="L186" s="1">
        <v>74196</v>
      </c>
      <c r="M186" s="2">
        <v>39401</v>
      </c>
      <c r="N186" s="3">
        <v>6078</v>
      </c>
      <c r="O186" s="1">
        <v>390</v>
      </c>
    </row>
    <row r="187" spans="1:15">
      <c r="A187" s="1">
        <v>74209</v>
      </c>
      <c r="B187" s="2">
        <v>39401</v>
      </c>
      <c r="C187" s="3">
        <v>7854</v>
      </c>
      <c r="D187" s="1">
        <v>590</v>
      </c>
      <c r="F187" s="1">
        <v>24129</v>
      </c>
      <c r="G187" s="2">
        <v>39003</v>
      </c>
      <c r="H187" s="3">
        <v>332</v>
      </c>
      <c r="I187" s="1">
        <v>37500</v>
      </c>
      <c r="L187" s="1">
        <v>74209</v>
      </c>
      <c r="M187" s="2">
        <v>39401</v>
      </c>
      <c r="N187" s="3">
        <v>7854</v>
      </c>
      <c r="O187" s="1">
        <v>590</v>
      </c>
    </row>
    <row r="188" spans="1:15">
      <c r="A188" s="1">
        <v>74038</v>
      </c>
      <c r="B188" s="2">
        <v>39400</v>
      </c>
      <c r="C188" s="3">
        <v>1446</v>
      </c>
      <c r="D188" s="1">
        <v>1957</v>
      </c>
      <c r="F188" s="1">
        <v>24139</v>
      </c>
      <c r="G188" s="2">
        <v>39003</v>
      </c>
      <c r="H188" s="3">
        <v>4687</v>
      </c>
      <c r="I188" s="1">
        <v>499</v>
      </c>
      <c r="L188" s="1">
        <v>74038</v>
      </c>
      <c r="M188" s="2">
        <v>39400</v>
      </c>
      <c r="N188" s="3">
        <v>1446</v>
      </c>
      <c r="O188" s="1">
        <v>1957</v>
      </c>
    </row>
    <row r="189" spans="1:15">
      <c r="A189" s="1">
        <v>74041</v>
      </c>
      <c r="B189" s="2">
        <v>39400</v>
      </c>
      <c r="C189" s="3">
        <v>1500</v>
      </c>
      <c r="D189" s="1">
        <v>100</v>
      </c>
      <c r="F189" s="1">
        <v>24024</v>
      </c>
      <c r="G189" s="2">
        <v>39002</v>
      </c>
      <c r="H189" s="3">
        <v>2307</v>
      </c>
      <c r="I189" s="1">
        <v>5999</v>
      </c>
      <c r="L189" s="1">
        <v>74041</v>
      </c>
      <c r="M189" s="2">
        <v>39400</v>
      </c>
      <c r="N189" s="3">
        <v>1500</v>
      </c>
      <c r="O189" s="1">
        <v>100</v>
      </c>
    </row>
    <row r="190" spans="1:15">
      <c r="A190" s="1">
        <v>74051</v>
      </c>
      <c r="B190" s="2">
        <v>39400</v>
      </c>
      <c r="C190" s="3">
        <v>1672</v>
      </c>
      <c r="D190" s="1">
        <v>1199</v>
      </c>
      <c r="F190" s="1">
        <v>24029</v>
      </c>
      <c r="G190" s="2">
        <v>39002</v>
      </c>
      <c r="H190" s="3">
        <v>2704</v>
      </c>
      <c r="I190" s="1">
        <v>39</v>
      </c>
      <c r="L190" s="1">
        <v>74051</v>
      </c>
      <c r="M190" s="2">
        <v>39400</v>
      </c>
      <c r="N190" s="3">
        <v>1672</v>
      </c>
      <c r="O190" s="1">
        <v>1199</v>
      </c>
    </row>
    <row r="191" spans="1:15">
      <c r="A191" s="1">
        <v>74068</v>
      </c>
      <c r="B191" s="2">
        <v>39400</v>
      </c>
      <c r="C191" s="3">
        <v>3127</v>
      </c>
      <c r="D191" s="1">
        <v>2348</v>
      </c>
      <c r="F191" s="1">
        <v>24035</v>
      </c>
      <c r="G191" s="2">
        <v>39002</v>
      </c>
      <c r="H191" s="3">
        <v>3212</v>
      </c>
      <c r="I191" s="1">
        <v>510</v>
      </c>
      <c r="L191" s="1">
        <v>74068</v>
      </c>
      <c r="M191" s="2">
        <v>39400</v>
      </c>
      <c r="N191" s="3">
        <v>3127</v>
      </c>
      <c r="O191" s="1">
        <v>2348</v>
      </c>
    </row>
    <row r="192" spans="1:15">
      <c r="A192" s="1">
        <v>74085</v>
      </c>
      <c r="B192" s="2">
        <v>39400</v>
      </c>
      <c r="C192" s="3">
        <v>4981</v>
      </c>
      <c r="D192" s="1">
        <v>597</v>
      </c>
      <c r="F192" s="1">
        <v>24059</v>
      </c>
      <c r="G192" s="2">
        <v>39002</v>
      </c>
      <c r="H192" s="3">
        <v>539</v>
      </c>
      <c r="I192" s="1">
        <v>429</v>
      </c>
      <c r="L192" s="1">
        <v>74085</v>
      </c>
      <c r="M192" s="2">
        <v>39400</v>
      </c>
      <c r="N192" s="3">
        <v>4981</v>
      </c>
      <c r="O192" s="1">
        <v>597</v>
      </c>
    </row>
    <row r="193" spans="1:15">
      <c r="A193" s="1">
        <v>74089</v>
      </c>
      <c r="B193" s="2">
        <v>39400</v>
      </c>
      <c r="C193" s="3">
        <v>539</v>
      </c>
      <c r="D193" s="1">
        <v>1169</v>
      </c>
      <c r="F193" s="1">
        <v>23943</v>
      </c>
      <c r="G193" s="2">
        <v>39001</v>
      </c>
      <c r="H193" s="3">
        <v>2224</v>
      </c>
      <c r="I193" s="1">
        <v>998</v>
      </c>
      <c r="L193" s="1">
        <v>74089</v>
      </c>
      <c r="M193" s="2">
        <v>39400</v>
      </c>
      <c r="N193" s="3">
        <v>539</v>
      </c>
      <c r="O193" s="1">
        <v>1169</v>
      </c>
    </row>
    <row r="194" spans="1:15">
      <c r="A194" s="1">
        <v>74091</v>
      </c>
      <c r="B194" s="2">
        <v>39400</v>
      </c>
      <c r="C194" s="3">
        <v>5697</v>
      </c>
      <c r="D194" s="1">
        <v>295</v>
      </c>
      <c r="F194" s="1">
        <v>23736</v>
      </c>
      <c r="G194" s="2">
        <v>38999</v>
      </c>
      <c r="H194" s="3">
        <v>284</v>
      </c>
      <c r="I194" s="1">
        <v>29</v>
      </c>
      <c r="L194" s="1">
        <v>74091</v>
      </c>
      <c r="M194" s="2">
        <v>39400</v>
      </c>
      <c r="N194" s="3">
        <v>5697</v>
      </c>
      <c r="O194" s="1">
        <v>295</v>
      </c>
    </row>
    <row r="195" spans="1:15">
      <c r="A195" s="1">
        <v>73954</v>
      </c>
      <c r="B195" s="2">
        <v>39399</v>
      </c>
      <c r="C195" s="3">
        <v>1464</v>
      </c>
      <c r="D195" s="1">
        <v>994</v>
      </c>
      <c r="F195" s="1">
        <v>23759</v>
      </c>
      <c r="G195" s="2">
        <v>38999</v>
      </c>
      <c r="H195" s="3">
        <v>3855</v>
      </c>
      <c r="I195" s="1">
        <v>349</v>
      </c>
      <c r="L195" s="1">
        <v>73954</v>
      </c>
      <c r="M195" s="2">
        <v>39399</v>
      </c>
      <c r="N195" s="3">
        <v>1464</v>
      </c>
      <c r="O195" s="1">
        <v>994</v>
      </c>
    </row>
    <row r="196" spans="1:15">
      <c r="A196" s="1">
        <v>74000</v>
      </c>
      <c r="B196" s="2">
        <v>39399</v>
      </c>
      <c r="C196" s="3">
        <v>4687</v>
      </c>
      <c r="D196" s="1">
        <v>299</v>
      </c>
      <c r="F196" s="1">
        <v>23760</v>
      </c>
      <c r="G196" s="2">
        <v>38999</v>
      </c>
      <c r="H196" s="3">
        <v>3868</v>
      </c>
      <c r="I196" s="1">
        <v>400</v>
      </c>
      <c r="L196" s="1">
        <v>74000</v>
      </c>
      <c r="M196" s="2">
        <v>39399</v>
      </c>
      <c r="N196" s="3">
        <v>4687</v>
      </c>
      <c r="O196" s="1">
        <v>299</v>
      </c>
    </row>
    <row r="197" spans="1:15">
      <c r="A197" s="1">
        <v>73849</v>
      </c>
      <c r="B197" s="2">
        <v>39398</v>
      </c>
      <c r="C197" s="3">
        <v>1286</v>
      </c>
      <c r="D197" s="1">
        <v>239</v>
      </c>
      <c r="F197" s="1">
        <v>23505</v>
      </c>
      <c r="G197" s="2">
        <v>38998</v>
      </c>
      <c r="H197" s="3">
        <v>1121</v>
      </c>
      <c r="I197" s="1">
        <v>78</v>
      </c>
      <c r="L197" s="1">
        <v>73849</v>
      </c>
      <c r="M197" s="2">
        <v>39398</v>
      </c>
      <c r="N197" s="3">
        <v>1286</v>
      </c>
      <c r="O197" s="1">
        <v>239</v>
      </c>
    </row>
    <row r="198" spans="1:15">
      <c r="A198" s="1">
        <v>73851</v>
      </c>
      <c r="B198" s="2">
        <v>39398</v>
      </c>
      <c r="C198" s="3">
        <v>139</v>
      </c>
      <c r="D198" s="1">
        <v>59</v>
      </c>
      <c r="F198" s="1">
        <v>23518</v>
      </c>
      <c r="G198" s="2">
        <v>38998</v>
      </c>
      <c r="H198" s="3">
        <v>1335</v>
      </c>
      <c r="I198" s="1">
        <v>117</v>
      </c>
      <c r="L198" s="1">
        <v>73851</v>
      </c>
      <c r="M198" s="2">
        <v>39398</v>
      </c>
      <c r="N198" s="3">
        <v>139</v>
      </c>
      <c r="O198" s="1">
        <v>59</v>
      </c>
    </row>
    <row r="199" spans="1:15">
      <c r="A199" s="1">
        <v>73910</v>
      </c>
      <c r="B199" s="2">
        <v>39398</v>
      </c>
      <c r="C199" s="3">
        <v>4780</v>
      </c>
      <c r="D199" s="1">
        <v>1000</v>
      </c>
      <c r="F199" s="1">
        <v>23524</v>
      </c>
      <c r="G199" s="2">
        <v>38998</v>
      </c>
      <c r="H199" s="3">
        <v>1464</v>
      </c>
      <c r="I199" s="1">
        <v>148</v>
      </c>
      <c r="L199" s="1">
        <v>73910</v>
      </c>
      <c r="M199" s="2">
        <v>39398</v>
      </c>
      <c r="N199" s="3">
        <v>4780</v>
      </c>
      <c r="O199" s="1">
        <v>1000</v>
      </c>
    </row>
    <row r="200" spans="1:15">
      <c r="A200" s="1">
        <v>73911</v>
      </c>
      <c r="B200" s="2">
        <v>39398</v>
      </c>
      <c r="C200" s="3">
        <v>4842</v>
      </c>
      <c r="D200" s="1">
        <v>999</v>
      </c>
      <c r="F200" s="1">
        <v>23535</v>
      </c>
      <c r="G200" s="2">
        <v>38998</v>
      </c>
      <c r="H200" s="3">
        <v>1686</v>
      </c>
      <c r="I200" s="1">
        <v>97</v>
      </c>
      <c r="L200" s="1">
        <v>73911</v>
      </c>
      <c r="M200" s="2">
        <v>39398</v>
      </c>
      <c r="N200" s="3">
        <v>4842</v>
      </c>
      <c r="O200" s="1">
        <v>999</v>
      </c>
    </row>
    <row r="201" spans="1:15">
      <c r="A201" s="1">
        <v>73729</v>
      </c>
      <c r="B201" s="2">
        <v>39397</v>
      </c>
      <c r="C201" s="3">
        <v>1672</v>
      </c>
      <c r="D201" s="1">
        <v>1</v>
      </c>
      <c r="F201" s="1">
        <v>23572</v>
      </c>
      <c r="G201" s="2">
        <v>38998</v>
      </c>
      <c r="H201" s="3">
        <v>2713</v>
      </c>
      <c r="I201" s="1">
        <v>117</v>
      </c>
      <c r="L201" s="1">
        <v>73729</v>
      </c>
      <c r="M201" s="2">
        <v>39397</v>
      </c>
      <c r="N201" s="3">
        <v>1672</v>
      </c>
      <c r="O201" s="1">
        <v>1</v>
      </c>
    </row>
    <row r="202" spans="1:15">
      <c r="A202" s="1">
        <v>73730</v>
      </c>
      <c r="B202" s="2">
        <v>39397</v>
      </c>
      <c r="C202" s="3">
        <v>1677</v>
      </c>
      <c r="D202" s="1">
        <v>219</v>
      </c>
      <c r="F202" s="1">
        <v>23578</v>
      </c>
      <c r="G202" s="2">
        <v>38998</v>
      </c>
      <c r="H202" s="3">
        <v>284</v>
      </c>
      <c r="I202" s="1">
        <v>78</v>
      </c>
      <c r="L202" s="1">
        <v>73730</v>
      </c>
      <c r="M202" s="2">
        <v>39397</v>
      </c>
      <c r="N202" s="3">
        <v>1677</v>
      </c>
      <c r="O202" s="1">
        <v>219</v>
      </c>
    </row>
    <row r="203" spans="1:15">
      <c r="A203" s="1">
        <v>73780</v>
      </c>
      <c r="B203" s="2">
        <v>39397</v>
      </c>
      <c r="C203" s="3">
        <v>450</v>
      </c>
      <c r="D203" s="1">
        <v>2700</v>
      </c>
      <c r="F203" s="1">
        <v>23589</v>
      </c>
      <c r="G203" s="2">
        <v>38998</v>
      </c>
      <c r="H203" s="3">
        <v>3233</v>
      </c>
      <c r="I203" s="1">
        <v>453</v>
      </c>
      <c r="L203" s="1">
        <v>73780</v>
      </c>
      <c r="M203" s="2">
        <v>39397</v>
      </c>
      <c r="N203" s="3">
        <v>450</v>
      </c>
      <c r="O203" s="1">
        <v>2700</v>
      </c>
    </row>
    <row r="204" spans="1:15">
      <c r="A204" s="1">
        <v>73797</v>
      </c>
      <c r="B204" s="2">
        <v>39397</v>
      </c>
      <c r="C204" s="3">
        <v>542</v>
      </c>
      <c r="D204" s="1">
        <v>7990</v>
      </c>
      <c r="F204" s="1">
        <v>23432</v>
      </c>
      <c r="G204" s="2">
        <v>38997</v>
      </c>
      <c r="H204" s="3">
        <v>2307</v>
      </c>
      <c r="I204" s="1">
        <v>199</v>
      </c>
      <c r="L204" s="1">
        <v>73797</v>
      </c>
      <c r="M204" s="2">
        <v>39397</v>
      </c>
      <c r="N204" s="3">
        <v>542</v>
      </c>
      <c r="O204" s="1">
        <v>7990</v>
      </c>
    </row>
    <row r="205" spans="1:15">
      <c r="A205" s="1">
        <v>73830</v>
      </c>
      <c r="B205" s="2">
        <v>39397</v>
      </c>
      <c r="C205" s="3">
        <v>7854</v>
      </c>
      <c r="D205" s="1">
        <v>925</v>
      </c>
      <c r="F205" s="1">
        <v>23442</v>
      </c>
      <c r="G205" s="2">
        <v>38997</v>
      </c>
      <c r="H205" s="3">
        <v>284</v>
      </c>
      <c r="I205" s="1">
        <v>349</v>
      </c>
      <c r="L205" s="1">
        <v>73830</v>
      </c>
      <c r="M205" s="2">
        <v>39397</v>
      </c>
      <c r="N205" s="3">
        <v>7854</v>
      </c>
      <c r="O205" s="1">
        <v>925</v>
      </c>
    </row>
    <row r="206" spans="1:15">
      <c r="A206" s="1">
        <v>73619</v>
      </c>
      <c r="B206" s="2">
        <v>39396</v>
      </c>
      <c r="C206" s="3">
        <v>2239</v>
      </c>
      <c r="D206" s="1">
        <v>686</v>
      </c>
      <c r="F206" s="1">
        <v>23479</v>
      </c>
      <c r="G206" s="2">
        <v>38997</v>
      </c>
      <c r="H206" s="3">
        <v>539</v>
      </c>
      <c r="I206" s="1">
        <v>55</v>
      </c>
      <c r="L206" s="1">
        <v>73619</v>
      </c>
      <c r="M206" s="2">
        <v>39396</v>
      </c>
      <c r="N206" s="3">
        <v>2239</v>
      </c>
      <c r="O206" s="1">
        <v>686</v>
      </c>
    </row>
    <row r="207" spans="1:15">
      <c r="A207" s="1">
        <v>73626</v>
      </c>
      <c r="B207" s="2">
        <v>39396</v>
      </c>
      <c r="C207" s="3">
        <v>2393</v>
      </c>
      <c r="D207" s="1">
        <v>199</v>
      </c>
      <c r="F207" s="1">
        <v>23481</v>
      </c>
      <c r="G207" s="2">
        <v>38997</v>
      </c>
      <c r="H207" s="3">
        <v>542</v>
      </c>
      <c r="I207" s="1">
        <v>480</v>
      </c>
      <c r="L207" s="1">
        <v>73626</v>
      </c>
      <c r="M207" s="2">
        <v>39396</v>
      </c>
      <c r="N207" s="3">
        <v>2393</v>
      </c>
      <c r="O207" s="1">
        <v>199</v>
      </c>
    </row>
    <row r="208" spans="1:15">
      <c r="A208" s="1">
        <v>73651</v>
      </c>
      <c r="B208" s="2">
        <v>39396</v>
      </c>
      <c r="C208" s="3">
        <v>3596</v>
      </c>
      <c r="D208" s="1">
        <v>65</v>
      </c>
      <c r="F208" s="1">
        <v>23353</v>
      </c>
      <c r="G208" s="2">
        <v>38996</v>
      </c>
      <c r="H208" s="3">
        <v>2956</v>
      </c>
      <c r="I208" s="1">
        <v>5970</v>
      </c>
      <c r="L208" s="1">
        <v>73651</v>
      </c>
      <c r="M208" s="2">
        <v>39396</v>
      </c>
      <c r="N208" s="3">
        <v>3596</v>
      </c>
      <c r="O208" s="1">
        <v>65</v>
      </c>
    </row>
    <row r="209" spans="1:15">
      <c r="A209" s="1">
        <v>73702</v>
      </c>
      <c r="B209" s="2">
        <v>39396</v>
      </c>
      <c r="C209" s="3">
        <v>7854</v>
      </c>
      <c r="D209" s="1">
        <v>4614</v>
      </c>
      <c r="F209" s="1">
        <v>23382</v>
      </c>
      <c r="G209" s="2">
        <v>38996</v>
      </c>
      <c r="H209" s="3">
        <v>539</v>
      </c>
      <c r="I209" s="1">
        <v>300</v>
      </c>
      <c r="L209" s="1">
        <v>73702</v>
      </c>
      <c r="M209" s="2">
        <v>39396</v>
      </c>
      <c r="N209" s="3">
        <v>7854</v>
      </c>
      <c r="O209" s="1">
        <v>4614</v>
      </c>
    </row>
    <row r="210" spans="1:15">
      <c r="A210" s="1">
        <v>73511</v>
      </c>
      <c r="B210" s="2">
        <v>39395</v>
      </c>
      <c r="C210" s="3">
        <v>2843</v>
      </c>
      <c r="D210" s="1">
        <v>199</v>
      </c>
      <c r="F210" s="1">
        <v>23392</v>
      </c>
      <c r="G210" s="2">
        <v>38996</v>
      </c>
      <c r="H210" s="3">
        <v>5521</v>
      </c>
      <c r="I210" s="1">
        <v>400</v>
      </c>
      <c r="L210" s="1">
        <v>73511</v>
      </c>
      <c r="M210" s="2">
        <v>39395</v>
      </c>
      <c r="N210" s="3">
        <v>2843</v>
      </c>
      <c r="O210" s="1">
        <v>199</v>
      </c>
    </row>
    <row r="211" spans="1:15">
      <c r="A211" s="1">
        <v>73531</v>
      </c>
      <c r="B211" s="2">
        <v>39395</v>
      </c>
      <c r="C211" s="3">
        <v>3482</v>
      </c>
      <c r="D211" s="1">
        <v>9618</v>
      </c>
      <c r="F211" s="1">
        <v>23308</v>
      </c>
      <c r="G211" s="2">
        <v>38995</v>
      </c>
      <c r="H211" s="3">
        <v>542</v>
      </c>
      <c r="I211" s="1">
        <v>1317</v>
      </c>
      <c r="L211" s="1">
        <v>73531</v>
      </c>
      <c r="M211" s="2">
        <v>39395</v>
      </c>
      <c r="N211" s="3">
        <v>3482</v>
      </c>
      <c r="O211" s="1">
        <v>9618</v>
      </c>
    </row>
    <row r="212" spans="1:15">
      <c r="A212" s="1">
        <v>73542</v>
      </c>
      <c r="B212" s="2">
        <v>39395</v>
      </c>
      <c r="C212" s="3">
        <v>4687</v>
      </c>
      <c r="D212" s="1">
        <v>60</v>
      </c>
      <c r="F212" s="1">
        <v>23175</v>
      </c>
      <c r="G212" s="2">
        <v>38994</v>
      </c>
      <c r="H212" s="3">
        <v>1726</v>
      </c>
      <c r="I212" s="1">
        <v>399</v>
      </c>
      <c r="L212" s="1">
        <v>73542</v>
      </c>
      <c r="M212" s="2">
        <v>39395</v>
      </c>
      <c r="N212" s="3">
        <v>4687</v>
      </c>
      <c r="O212" s="1">
        <v>60</v>
      </c>
    </row>
    <row r="213" spans="1:15">
      <c r="A213" s="1">
        <v>73545</v>
      </c>
      <c r="B213" s="2">
        <v>39395</v>
      </c>
      <c r="C213" s="3">
        <v>4749</v>
      </c>
      <c r="D213" s="1">
        <v>320</v>
      </c>
      <c r="F213" s="1">
        <v>23208</v>
      </c>
      <c r="G213" s="2">
        <v>38994</v>
      </c>
      <c r="H213" s="3">
        <v>4515</v>
      </c>
      <c r="I213" s="1">
        <v>369</v>
      </c>
      <c r="L213" s="1">
        <v>73545</v>
      </c>
      <c r="M213" s="2">
        <v>39395</v>
      </c>
      <c r="N213" s="3">
        <v>4749</v>
      </c>
      <c r="O213" s="1">
        <v>320</v>
      </c>
    </row>
    <row r="214" spans="1:15">
      <c r="A214" s="1">
        <v>73577</v>
      </c>
      <c r="B214" s="2">
        <v>39395</v>
      </c>
      <c r="C214" s="3">
        <v>7665</v>
      </c>
      <c r="D214" s="1">
        <v>129</v>
      </c>
      <c r="F214" s="1">
        <v>23099</v>
      </c>
      <c r="G214" s="2">
        <v>38993</v>
      </c>
      <c r="H214" s="3">
        <v>2747</v>
      </c>
      <c r="I214" s="1">
        <v>199</v>
      </c>
      <c r="L214" s="1">
        <v>73577</v>
      </c>
      <c r="M214" s="2">
        <v>39395</v>
      </c>
      <c r="N214" s="3">
        <v>7665</v>
      </c>
      <c r="O214" s="1">
        <v>129</v>
      </c>
    </row>
    <row r="215" spans="1:15">
      <c r="A215" s="1">
        <v>73435</v>
      </c>
      <c r="B215" s="2">
        <v>39394</v>
      </c>
      <c r="C215" s="3">
        <v>539</v>
      </c>
      <c r="D215" s="1">
        <v>2450</v>
      </c>
      <c r="F215" s="1">
        <v>23103</v>
      </c>
      <c r="G215" s="2">
        <v>38993</v>
      </c>
      <c r="H215" s="3">
        <v>284</v>
      </c>
      <c r="I215" s="1">
        <v>1099</v>
      </c>
      <c r="L215" s="1">
        <v>73435</v>
      </c>
      <c r="M215" s="2">
        <v>39394</v>
      </c>
      <c r="N215" s="3">
        <v>539</v>
      </c>
      <c r="O215" s="1">
        <v>2450</v>
      </c>
    </row>
    <row r="216" spans="1:15">
      <c r="A216" s="1">
        <v>73463</v>
      </c>
      <c r="B216" s="2">
        <v>39394</v>
      </c>
      <c r="C216" s="3">
        <v>7854</v>
      </c>
      <c r="D216" s="1">
        <v>299</v>
      </c>
      <c r="F216" s="1">
        <v>23063</v>
      </c>
      <c r="G216" s="2">
        <v>38992</v>
      </c>
      <c r="H216" s="3">
        <v>977</v>
      </c>
      <c r="I216" s="1">
        <v>234</v>
      </c>
      <c r="L216" s="1">
        <v>73463</v>
      </c>
      <c r="M216" s="2">
        <v>39394</v>
      </c>
      <c r="N216" s="3">
        <v>7854</v>
      </c>
      <c r="O216" s="1">
        <v>299</v>
      </c>
    </row>
    <row r="217" spans="1:15">
      <c r="A217" s="1">
        <v>73313</v>
      </c>
      <c r="B217" s="2">
        <v>39393</v>
      </c>
      <c r="C217" s="3">
        <v>3212</v>
      </c>
      <c r="D217" s="1">
        <v>2890</v>
      </c>
      <c r="F217" s="1">
        <v>22925</v>
      </c>
      <c r="G217" s="2">
        <v>38991</v>
      </c>
      <c r="H217" s="3">
        <v>2942</v>
      </c>
      <c r="I217" s="1">
        <v>919</v>
      </c>
      <c r="L217" s="1">
        <v>73313</v>
      </c>
      <c r="M217" s="2">
        <v>39393</v>
      </c>
      <c r="N217" s="3">
        <v>3212</v>
      </c>
      <c r="O217" s="1">
        <v>2890</v>
      </c>
    </row>
    <row r="218" spans="1:15">
      <c r="A218" s="1">
        <v>73336</v>
      </c>
      <c r="B218" s="2">
        <v>39393</v>
      </c>
      <c r="C218" s="3">
        <v>4967</v>
      </c>
      <c r="D218" s="1">
        <v>199</v>
      </c>
      <c r="F218" s="1">
        <v>22946</v>
      </c>
      <c r="G218" s="2">
        <v>38991</v>
      </c>
      <c r="H218" s="3">
        <v>4842</v>
      </c>
      <c r="I218" s="1">
        <v>7999</v>
      </c>
      <c r="L218" s="1">
        <v>73336</v>
      </c>
      <c r="M218" s="2">
        <v>39393</v>
      </c>
      <c r="N218" s="3">
        <v>4967</v>
      </c>
      <c r="O218" s="1">
        <v>199</v>
      </c>
    </row>
    <row r="219" spans="1:15">
      <c r="A219" s="1">
        <v>73199</v>
      </c>
      <c r="B219" s="2">
        <v>39392</v>
      </c>
      <c r="C219" s="3">
        <v>284</v>
      </c>
      <c r="D219" s="1">
        <v>199</v>
      </c>
      <c r="F219" s="1">
        <v>22970</v>
      </c>
      <c r="G219" s="2">
        <v>38991</v>
      </c>
      <c r="H219" s="3">
        <v>637</v>
      </c>
      <c r="I219" s="1">
        <v>599</v>
      </c>
      <c r="L219" s="1">
        <v>73199</v>
      </c>
      <c r="M219" s="2">
        <v>39392</v>
      </c>
      <c r="N219" s="3">
        <v>284</v>
      </c>
      <c r="O219" s="1">
        <v>199</v>
      </c>
    </row>
    <row r="220" spans="1:15">
      <c r="A220" s="1">
        <v>73227</v>
      </c>
      <c r="B220" s="2">
        <v>39392</v>
      </c>
      <c r="C220" s="3">
        <v>539</v>
      </c>
      <c r="D220" s="1">
        <v>199</v>
      </c>
      <c r="F220" s="1">
        <v>22976</v>
      </c>
      <c r="G220" s="2">
        <v>38991</v>
      </c>
      <c r="H220" s="3">
        <v>92</v>
      </c>
      <c r="I220" s="1">
        <v>798</v>
      </c>
      <c r="L220" s="1">
        <v>73227</v>
      </c>
      <c r="M220" s="2">
        <v>39392</v>
      </c>
      <c r="N220" s="3">
        <v>539</v>
      </c>
      <c r="O220" s="1">
        <v>199</v>
      </c>
    </row>
    <row r="221" spans="1:15">
      <c r="A221" s="1">
        <v>73071</v>
      </c>
      <c r="B221" s="2">
        <v>39391</v>
      </c>
      <c r="C221" s="3">
        <v>1500</v>
      </c>
      <c r="D221" s="1">
        <v>6299</v>
      </c>
      <c r="F221" s="1">
        <v>22792</v>
      </c>
      <c r="G221" s="2">
        <v>38990</v>
      </c>
      <c r="H221" s="3">
        <v>1686</v>
      </c>
      <c r="I221" s="1">
        <v>10900</v>
      </c>
      <c r="L221" s="1">
        <v>73071</v>
      </c>
      <c r="M221" s="2">
        <v>39391</v>
      </c>
      <c r="N221" s="3">
        <v>1500</v>
      </c>
      <c r="O221" s="1">
        <v>6299</v>
      </c>
    </row>
    <row r="222" spans="1:15">
      <c r="A222" s="1">
        <v>73102</v>
      </c>
      <c r="B222" s="2">
        <v>39391</v>
      </c>
      <c r="C222" s="3">
        <v>3127</v>
      </c>
      <c r="D222" s="1">
        <v>359</v>
      </c>
      <c r="F222" s="1">
        <v>22739</v>
      </c>
      <c r="G222" s="2">
        <v>38989</v>
      </c>
      <c r="H222" s="3">
        <v>3212</v>
      </c>
      <c r="I222" s="1">
        <v>1398</v>
      </c>
      <c r="L222" s="1">
        <v>73102</v>
      </c>
      <c r="M222" s="2">
        <v>39391</v>
      </c>
      <c r="N222" s="3">
        <v>3127</v>
      </c>
      <c r="O222" s="1">
        <v>359</v>
      </c>
    </row>
    <row r="223" spans="1:15">
      <c r="A223" s="1">
        <v>73116</v>
      </c>
      <c r="B223" s="2">
        <v>39391</v>
      </c>
      <c r="C223" s="3">
        <v>3827</v>
      </c>
      <c r="D223" s="1">
        <v>1998</v>
      </c>
      <c r="F223" s="1">
        <v>22694</v>
      </c>
      <c r="G223" s="2">
        <v>38988</v>
      </c>
      <c r="H223" s="3">
        <v>977</v>
      </c>
      <c r="I223" s="1">
        <v>1519</v>
      </c>
      <c r="L223" s="1">
        <v>73116</v>
      </c>
      <c r="M223" s="2">
        <v>39391</v>
      </c>
      <c r="N223" s="3">
        <v>3827</v>
      </c>
      <c r="O223" s="1">
        <v>1998</v>
      </c>
    </row>
    <row r="224" spans="1:15">
      <c r="A224" s="1">
        <v>73156</v>
      </c>
      <c r="B224" s="2">
        <v>39391</v>
      </c>
      <c r="C224" s="3">
        <v>7854</v>
      </c>
      <c r="D224" s="1">
        <v>1020</v>
      </c>
      <c r="F224" s="1">
        <v>22521</v>
      </c>
      <c r="G224" s="2">
        <v>38987</v>
      </c>
      <c r="H224" s="3">
        <v>1246</v>
      </c>
      <c r="I224" s="1">
        <v>218</v>
      </c>
      <c r="L224" s="1">
        <v>73156</v>
      </c>
      <c r="M224" s="2">
        <v>39391</v>
      </c>
      <c r="N224" s="3">
        <v>7854</v>
      </c>
      <c r="O224" s="1">
        <v>1020</v>
      </c>
    </row>
    <row r="225" spans="1:15">
      <c r="A225" s="1">
        <v>72939</v>
      </c>
      <c r="B225" s="2">
        <v>39390</v>
      </c>
      <c r="C225" s="3">
        <v>1121</v>
      </c>
      <c r="D225" s="1">
        <v>629</v>
      </c>
      <c r="F225" s="1">
        <v>22591</v>
      </c>
      <c r="G225" s="2">
        <v>38987</v>
      </c>
      <c r="H225" s="3">
        <v>4687</v>
      </c>
      <c r="I225" s="1">
        <v>4713</v>
      </c>
      <c r="L225" s="1">
        <v>72939</v>
      </c>
      <c r="M225" s="2">
        <v>39390</v>
      </c>
      <c r="N225" s="3">
        <v>1121</v>
      </c>
      <c r="O225" s="1">
        <v>629</v>
      </c>
    </row>
    <row r="226" spans="1:15">
      <c r="A226" s="1">
        <v>72969</v>
      </c>
      <c r="B226" s="2">
        <v>39390</v>
      </c>
      <c r="C226" s="3">
        <v>2307</v>
      </c>
      <c r="D226" s="1">
        <v>1787</v>
      </c>
      <c r="F226" s="1">
        <v>22594</v>
      </c>
      <c r="G226" s="2">
        <v>38987</v>
      </c>
      <c r="H226" s="3">
        <v>4749</v>
      </c>
      <c r="I226" s="1">
        <v>399</v>
      </c>
      <c r="L226" s="1">
        <v>72969</v>
      </c>
      <c r="M226" s="2">
        <v>39390</v>
      </c>
      <c r="N226" s="3">
        <v>2307</v>
      </c>
      <c r="O226" s="1">
        <v>1787</v>
      </c>
    </row>
    <row r="227" spans="1:15">
      <c r="A227" s="1">
        <v>72980</v>
      </c>
      <c r="B227" s="2">
        <v>39390</v>
      </c>
      <c r="C227" s="3">
        <v>287</v>
      </c>
      <c r="D227" s="1">
        <v>99</v>
      </c>
      <c r="F227" s="1">
        <v>22465</v>
      </c>
      <c r="G227" s="2">
        <v>38986</v>
      </c>
      <c r="H227" s="3">
        <v>1982</v>
      </c>
      <c r="I227" s="1">
        <v>4990</v>
      </c>
      <c r="L227" s="1">
        <v>72980</v>
      </c>
      <c r="M227" s="2">
        <v>39390</v>
      </c>
      <c r="N227" s="3">
        <v>287</v>
      </c>
      <c r="O227" s="1">
        <v>99</v>
      </c>
    </row>
    <row r="228" spans="1:15">
      <c r="A228" s="1">
        <v>73051</v>
      </c>
      <c r="B228" s="2">
        <v>39390</v>
      </c>
      <c r="C228" s="3">
        <v>7923</v>
      </c>
      <c r="D228" s="1">
        <v>4675</v>
      </c>
      <c r="F228" s="1">
        <v>22420</v>
      </c>
      <c r="G228" s="2">
        <v>38985</v>
      </c>
      <c r="H228" s="3">
        <v>542</v>
      </c>
      <c r="I228" s="1">
        <v>1033</v>
      </c>
      <c r="L228" s="1">
        <v>73051</v>
      </c>
      <c r="M228" s="2">
        <v>39390</v>
      </c>
      <c r="N228" s="3">
        <v>7923</v>
      </c>
      <c r="O228" s="1">
        <v>4675</v>
      </c>
    </row>
    <row r="229" spans="1:15">
      <c r="A229" s="1">
        <v>72803</v>
      </c>
      <c r="B229" s="2">
        <v>39389</v>
      </c>
      <c r="C229" s="3">
        <v>1096</v>
      </c>
      <c r="D229" s="1">
        <v>58</v>
      </c>
      <c r="F229" s="1">
        <v>22253</v>
      </c>
      <c r="G229" s="2">
        <v>38984</v>
      </c>
      <c r="H229" s="3">
        <v>2956</v>
      </c>
      <c r="I229" s="1">
        <v>1150</v>
      </c>
      <c r="L229" s="1">
        <v>72803</v>
      </c>
      <c r="M229" s="2">
        <v>39389</v>
      </c>
      <c r="N229" s="3">
        <v>1096</v>
      </c>
      <c r="O229" s="1">
        <v>58</v>
      </c>
    </row>
    <row r="230" spans="1:15">
      <c r="A230" s="1">
        <v>72828</v>
      </c>
      <c r="B230" s="2">
        <v>39389</v>
      </c>
      <c r="C230" s="3">
        <v>1686</v>
      </c>
      <c r="D230" s="1">
        <v>709</v>
      </c>
      <c r="F230" s="1">
        <v>22263</v>
      </c>
      <c r="G230" s="2">
        <v>38984</v>
      </c>
      <c r="H230" s="3">
        <v>332</v>
      </c>
      <c r="I230" s="1">
        <v>100</v>
      </c>
      <c r="L230" s="1">
        <v>72828</v>
      </c>
      <c r="M230" s="2">
        <v>39389</v>
      </c>
      <c r="N230" s="3">
        <v>1686</v>
      </c>
      <c r="O230" s="1">
        <v>709</v>
      </c>
    </row>
    <row r="231" spans="1:15">
      <c r="A231" s="1">
        <v>72850</v>
      </c>
      <c r="B231" s="2">
        <v>39389</v>
      </c>
      <c r="C231" s="3">
        <v>2501</v>
      </c>
      <c r="D231" s="1">
        <v>199</v>
      </c>
      <c r="F231" s="1">
        <v>22283</v>
      </c>
      <c r="G231" s="2">
        <v>38984</v>
      </c>
      <c r="H231" s="3">
        <v>450</v>
      </c>
      <c r="I231" s="1">
        <v>1600</v>
      </c>
      <c r="L231" s="1">
        <v>72850</v>
      </c>
      <c r="M231" s="2">
        <v>39389</v>
      </c>
      <c r="N231" s="3">
        <v>2501</v>
      </c>
      <c r="O231" s="1">
        <v>199</v>
      </c>
    </row>
    <row r="232" spans="1:15">
      <c r="A232" s="1">
        <v>72867</v>
      </c>
      <c r="B232" s="2">
        <v>39389</v>
      </c>
      <c r="C232" s="3">
        <v>449</v>
      </c>
      <c r="D232" s="1">
        <v>746</v>
      </c>
      <c r="F232" s="1">
        <v>22316</v>
      </c>
      <c r="G232" s="2">
        <v>38984</v>
      </c>
      <c r="H232" s="3">
        <v>5468</v>
      </c>
      <c r="I232" s="1">
        <v>6399</v>
      </c>
      <c r="L232" s="1">
        <v>72867</v>
      </c>
      <c r="M232" s="2">
        <v>39389</v>
      </c>
      <c r="N232" s="3">
        <v>449</v>
      </c>
      <c r="O232" s="1">
        <v>746</v>
      </c>
    </row>
    <row r="233" spans="1:15">
      <c r="A233" s="1">
        <v>72873</v>
      </c>
      <c r="B233" s="2">
        <v>39389</v>
      </c>
      <c r="C233" s="3">
        <v>4825</v>
      </c>
      <c r="D233" s="1">
        <v>58</v>
      </c>
      <c r="F233" s="1">
        <v>22176</v>
      </c>
      <c r="G233" s="2">
        <v>38983</v>
      </c>
      <c r="H233" s="3">
        <v>5455</v>
      </c>
      <c r="I233" s="1">
        <v>400</v>
      </c>
      <c r="L233" s="1">
        <v>72873</v>
      </c>
      <c r="M233" s="2">
        <v>39389</v>
      </c>
      <c r="N233" s="3">
        <v>4825</v>
      </c>
      <c r="O233" s="1">
        <v>58</v>
      </c>
    </row>
    <row r="234" spans="1:15">
      <c r="A234" s="1">
        <v>72791</v>
      </c>
      <c r="B234" s="2">
        <v>39388</v>
      </c>
      <c r="C234" s="3">
        <v>7076</v>
      </c>
      <c r="D234" s="1">
        <v>209</v>
      </c>
      <c r="F234" s="1">
        <v>21987</v>
      </c>
      <c r="G234" s="2">
        <v>38981</v>
      </c>
      <c r="H234" s="3">
        <v>637</v>
      </c>
      <c r="I234" s="1">
        <v>110</v>
      </c>
      <c r="L234" s="1">
        <v>72791</v>
      </c>
      <c r="M234" s="2">
        <v>39388</v>
      </c>
      <c r="N234" s="3">
        <v>7076</v>
      </c>
      <c r="O234" s="1">
        <v>209</v>
      </c>
    </row>
    <row r="235" spans="1:15">
      <c r="A235" s="1">
        <v>72618</v>
      </c>
      <c r="B235" s="2">
        <v>39387</v>
      </c>
      <c r="C235" s="3">
        <v>2307</v>
      </c>
      <c r="D235" s="1">
        <v>5997</v>
      </c>
      <c r="F235" s="1">
        <v>21868</v>
      </c>
      <c r="G235" s="2">
        <v>38980</v>
      </c>
      <c r="H235" s="3">
        <v>3212</v>
      </c>
      <c r="I235" s="1">
        <v>399</v>
      </c>
      <c r="L235" s="1">
        <v>72618</v>
      </c>
      <c r="M235" s="2">
        <v>39387</v>
      </c>
      <c r="N235" s="3">
        <v>2307</v>
      </c>
      <c r="O235" s="1">
        <v>5997</v>
      </c>
    </row>
    <row r="236" spans="1:15">
      <c r="A236" s="1">
        <v>72645</v>
      </c>
      <c r="B236" s="2">
        <v>39387</v>
      </c>
      <c r="C236" s="3">
        <v>3827</v>
      </c>
      <c r="D236" s="1">
        <v>339</v>
      </c>
      <c r="F236" s="1">
        <v>21660</v>
      </c>
      <c r="G236" s="2">
        <v>38978</v>
      </c>
      <c r="H236" s="3">
        <v>1117</v>
      </c>
      <c r="I236" s="1">
        <v>395</v>
      </c>
      <c r="L236" s="1">
        <v>72645</v>
      </c>
      <c r="M236" s="2">
        <v>39387</v>
      </c>
      <c r="N236" s="3">
        <v>3827</v>
      </c>
      <c r="O236" s="1">
        <v>339</v>
      </c>
    </row>
    <row r="237" spans="1:15">
      <c r="A237" s="1">
        <v>72649</v>
      </c>
      <c r="B237" s="2">
        <v>39387</v>
      </c>
      <c r="C237" s="3">
        <v>4389</v>
      </c>
      <c r="D237" s="1">
        <v>379</v>
      </c>
      <c r="F237" s="1">
        <v>21741</v>
      </c>
      <c r="G237" s="2">
        <v>38978</v>
      </c>
      <c r="H237" s="3">
        <v>5437</v>
      </c>
      <c r="I237" s="1">
        <v>400</v>
      </c>
      <c r="L237" s="1">
        <v>72649</v>
      </c>
      <c r="M237" s="2">
        <v>39387</v>
      </c>
      <c r="N237" s="3">
        <v>4389</v>
      </c>
      <c r="O237" s="1">
        <v>379</v>
      </c>
    </row>
    <row r="238" spans="1:15">
      <c r="A238" s="1">
        <v>72526</v>
      </c>
      <c r="B238" s="2">
        <v>39386</v>
      </c>
      <c r="C238" s="3">
        <v>2307</v>
      </c>
      <c r="D238" s="1">
        <v>2290</v>
      </c>
      <c r="F238" s="1">
        <v>21584</v>
      </c>
      <c r="G238" s="2">
        <v>38977</v>
      </c>
      <c r="H238" s="3">
        <v>3127</v>
      </c>
      <c r="I238" s="1">
        <v>2</v>
      </c>
      <c r="L238" s="1">
        <v>72526</v>
      </c>
      <c r="M238" s="2">
        <v>39386</v>
      </c>
      <c r="N238" s="3">
        <v>2307</v>
      </c>
      <c r="O238" s="1">
        <v>2290</v>
      </c>
    </row>
    <row r="239" spans="1:15">
      <c r="A239" s="1">
        <v>72495</v>
      </c>
      <c r="B239" s="2">
        <v>39385</v>
      </c>
      <c r="C239" s="3">
        <v>915</v>
      </c>
      <c r="D239" s="1">
        <v>699</v>
      </c>
      <c r="F239" s="1">
        <v>21312</v>
      </c>
      <c r="G239" s="2">
        <v>38974</v>
      </c>
      <c r="H239" s="3">
        <v>4515</v>
      </c>
      <c r="I239" s="1">
        <v>3407</v>
      </c>
      <c r="L239" s="1">
        <v>72495</v>
      </c>
      <c r="M239" s="2">
        <v>39385</v>
      </c>
      <c r="N239" s="3">
        <v>915</v>
      </c>
      <c r="O239" s="1">
        <v>699</v>
      </c>
    </row>
    <row r="240" spans="1:15">
      <c r="A240" s="1">
        <v>72355</v>
      </c>
      <c r="B240" s="2">
        <v>39384</v>
      </c>
      <c r="C240" s="3">
        <v>4436</v>
      </c>
      <c r="D240" s="1">
        <v>2990</v>
      </c>
      <c r="F240" s="1">
        <v>21319</v>
      </c>
      <c r="G240" s="2">
        <v>38974</v>
      </c>
      <c r="H240" s="3">
        <v>4854</v>
      </c>
      <c r="I240" s="1">
        <v>399</v>
      </c>
      <c r="L240" s="1">
        <v>72355</v>
      </c>
      <c r="M240" s="2">
        <v>39384</v>
      </c>
      <c r="N240" s="3">
        <v>4436</v>
      </c>
      <c r="O240" s="1">
        <v>2990</v>
      </c>
    </row>
    <row r="241" spans="1:15">
      <c r="A241" s="1">
        <v>72378</v>
      </c>
      <c r="B241" s="2">
        <v>39384</v>
      </c>
      <c r="C241" s="3">
        <v>637</v>
      </c>
      <c r="D241" s="1">
        <v>199</v>
      </c>
      <c r="F241" s="1">
        <v>21197</v>
      </c>
      <c r="G241" s="2">
        <v>38973</v>
      </c>
      <c r="H241" s="3">
        <v>3212</v>
      </c>
      <c r="I241" s="1">
        <v>2</v>
      </c>
      <c r="L241" s="1">
        <v>72378</v>
      </c>
      <c r="M241" s="2">
        <v>39384</v>
      </c>
      <c r="N241" s="3">
        <v>637</v>
      </c>
      <c r="O241" s="1">
        <v>199</v>
      </c>
    </row>
    <row r="242" spans="1:15">
      <c r="A242" s="1">
        <v>72157</v>
      </c>
      <c r="B242" s="2">
        <v>39383</v>
      </c>
      <c r="C242" s="3">
        <v>1677</v>
      </c>
      <c r="D242" s="1">
        <v>1278</v>
      </c>
      <c r="F242" s="1">
        <v>21205</v>
      </c>
      <c r="G242" s="2">
        <v>38973</v>
      </c>
      <c r="H242" s="3">
        <v>3482</v>
      </c>
      <c r="I242" s="1">
        <v>1410</v>
      </c>
      <c r="L242" s="1">
        <v>72157</v>
      </c>
      <c r="M242" s="2">
        <v>39383</v>
      </c>
      <c r="N242" s="3">
        <v>1677</v>
      </c>
      <c r="O242" s="1">
        <v>1278</v>
      </c>
    </row>
    <row r="243" spans="1:15">
      <c r="A243" s="1">
        <v>72172</v>
      </c>
      <c r="B243" s="2">
        <v>39383</v>
      </c>
      <c r="C243" s="3">
        <v>2393</v>
      </c>
      <c r="D243" s="1">
        <v>199</v>
      </c>
      <c r="F243" s="1">
        <v>21075</v>
      </c>
      <c r="G243" s="2">
        <v>38972</v>
      </c>
      <c r="H243" s="3">
        <v>1121</v>
      </c>
      <c r="I243" s="1">
        <v>1015</v>
      </c>
      <c r="L243" s="1">
        <v>72172</v>
      </c>
      <c r="M243" s="2">
        <v>39383</v>
      </c>
      <c r="N243" s="3">
        <v>2393</v>
      </c>
      <c r="O243" s="1">
        <v>199</v>
      </c>
    </row>
    <row r="244" spans="1:15">
      <c r="A244" s="1">
        <v>72192</v>
      </c>
      <c r="B244" s="2">
        <v>39383</v>
      </c>
      <c r="C244" s="3">
        <v>332</v>
      </c>
      <c r="D244" s="1">
        <v>58</v>
      </c>
      <c r="F244" s="1">
        <v>21081</v>
      </c>
      <c r="G244" s="2">
        <v>38972</v>
      </c>
      <c r="H244" s="3">
        <v>1464</v>
      </c>
      <c r="I244" s="1">
        <v>699</v>
      </c>
      <c r="L244" s="1">
        <v>72192</v>
      </c>
      <c r="M244" s="2">
        <v>39383</v>
      </c>
      <c r="N244" s="3">
        <v>332</v>
      </c>
      <c r="O244" s="1">
        <v>58</v>
      </c>
    </row>
    <row r="245" spans="1:15">
      <c r="A245" s="1">
        <v>72265</v>
      </c>
      <c r="B245" s="2">
        <v>39383</v>
      </c>
      <c r="C245" s="3">
        <v>7854</v>
      </c>
      <c r="D245" s="1">
        <v>172</v>
      </c>
      <c r="F245" s="1">
        <v>21092</v>
      </c>
      <c r="G245" s="2">
        <v>38972</v>
      </c>
      <c r="H245" s="3">
        <v>1686</v>
      </c>
      <c r="I245" s="1">
        <v>399</v>
      </c>
      <c r="L245" s="1">
        <v>72265</v>
      </c>
      <c r="M245" s="2">
        <v>39383</v>
      </c>
      <c r="N245" s="3">
        <v>7854</v>
      </c>
      <c r="O245" s="1">
        <v>172</v>
      </c>
    </row>
    <row r="246" spans="1:15">
      <c r="A246" s="1">
        <v>72006</v>
      </c>
      <c r="B246" s="2">
        <v>39382</v>
      </c>
      <c r="C246" s="3">
        <v>1686</v>
      </c>
      <c r="D246" s="1">
        <v>12649</v>
      </c>
      <c r="F246" s="1">
        <v>21139</v>
      </c>
      <c r="G246" s="2">
        <v>38972</v>
      </c>
      <c r="H246" s="3">
        <v>4011</v>
      </c>
      <c r="I246" s="1">
        <v>880</v>
      </c>
      <c r="L246" s="1">
        <v>72006</v>
      </c>
      <c r="M246" s="2">
        <v>39382</v>
      </c>
      <c r="N246" s="3">
        <v>1686</v>
      </c>
      <c r="O246" s="1">
        <v>12649</v>
      </c>
    </row>
    <row r="247" spans="1:15">
      <c r="A247" s="1">
        <v>72092</v>
      </c>
      <c r="B247" s="2">
        <v>39382</v>
      </c>
      <c r="C247" s="3">
        <v>5764</v>
      </c>
      <c r="D247" s="1">
        <v>590</v>
      </c>
      <c r="F247" s="1">
        <v>21159</v>
      </c>
      <c r="G247" s="2">
        <v>38972</v>
      </c>
      <c r="H247" s="3">
        <v>655</v>
      </c>
      <c r="I247" s="1">
        <v>1240</v>
      </c>
      <c r="L247" s="1">
        <v>72092</v>
      </c>
      <c r="M247" s="2">
        <v>39382</v>
      </c>
      <c r="N247" s="3">
        <v>5764</v>
      </c>
      <c r="O247" s="1">
        <v>590</v>
      </c>
    </row>
    <row r="248" spans="1:15">
      <c r="A248" s="1">
        <v>72119</v>
      </c>
      <c r="B248" s="2">
        <v>39382</v>
      </c>
      <c r="C248" s="3">
        <v>7854</v>
      </c>
      <c r="D248" s="1">
        <v>2054</v>
      </c>
      <c r="F248" s="1">
        <v>21051</v>
      </c>
      <c r="G248" s="2">
        <v>38971</v>
      </c>
      <c r="H248" s="3">
        <v>4785</v>
      </c>
      <c r="I248" s="1">
        <v>1198</v>
      </c>
      <c r="L248" s="1">
        <v>72119</v>
      </c>
      <c r="M248" s="2">
        <v>39382</v>
      </c>
      <c r="N248" s="3">
        <v>7854</v>
      </c>
      <c r="O248" s="1">
        <v>2054</v>
      </c>
    </row>
    <row r="249" spans="1:15">
      <c r="A249" s="1">
        <v>71917</v>
      </c>
      <c r="B249" s="2">
        <v>39381</v>
      </c>
      <c r="C249" s="3">
        <v>3065</v>
      </c>
      <c r="D249" s="1">
        <v>4300</v>
      </c>
      <c r="F249" s="1">
        <v>20882</v>
      </c>
      <c r="G249" s="2">
        <v>38970</v>
      </c>
      <c r="H249" s="3">
        <v>1121</v>
      </c>
      <c r="I249" s="1">
        <v>999</v>
      </c>
      <c r="L249" s="1">
        <v>71917</v>
      </c>
      <c r="M249" s="2">
        <v>39381</v>
      </c>
      <c r="N249" s="3">
        <v>3065</v>
      </c>
      <c r="O249" s="1">
        <v>4300</v>
      </c>
    </row>
    <row r="250" spans="1:15">
      <c r="A250" s="1">
        <v>71925</v>
      </c>
      <c r="B250" s="2">
        <v>39381</v>
      </c>
      <c r="C250" s="3">
        <v>3596</v>
      </c>
      <c r="D250" s="1">
        <v>429</v>
      </c>
      <c r="F250" s="1">
        <v>20777</v>
      </c>
      <c r="G250" s="2">
        <v>38969</v>
      </c>
      <c r="H250" s="3">
        <v>1686</v>
      </c>
      <c r="I250" s="1">
        <v>15082</v>
      </c>
      <c r="L250" s="1">
        <v>71925</v>
      </c>
      <c r="M250" s="2">
        <v>39381</v>
      </c>
      <c r="N250" s="3">
        <v>3596</v>
      </c>
      <c r="O250" s="1">
        <v>429</v>
      </c>
    </row>
    <row r="251" spans="1:15">
      <c r="A251" s="1">
        <v>71948</v>
      </c>
      <c r="B251" s="2">
        <v>39381</v>
      </c>
      <c r="C251" s="3">
        <v>4780</v>
      </c>
      <c r="D251" s="1">
        <v>512</v>
      </c>
      <c r="F251" s="1">
        <v>20801</v>
      </c>
      <c r="G251" s="2">
        <v>38969</v>
      </c>
      <c r="H251" s="3">
        <v>287</v>
      </c>
      <c r="I251" s="1">
        <v>1696</v>
      </c>
      <c r="L251" s="1">
        <v>71948</v>
      </c>
      <c r="M251" s="2">
        <v>39381</v>
      </c>
      <c r="N251" s="3">
        <v>4780</v>
      </c>
      <c r="O251" s="1">
        <v>512</v>
      </c>
    </row>
    <row r="252" spans="1:15">
      <c r="A252" s="1">
        <v>71774</v>
      </c>
      <c r="B252" s="2">
        <v>39380</v>
      </c>
      <c r="C252" s="3">
        <v>1500</v>
      </c>
      <c r="D252" s="1">
        <v>105</v>
      </c>
      <c r="F252" s="1">
        <v>20874</v>
      </c>
      <c r="G252" s="2">
        <v>38969</v>
      </c>
      <c r="H252" s="3">
        <v>805</v>
      </c>
      <c r="I252" s="1">
        <v>545</v>
      </c>
      <c r="L252" s="1">
        <v>71774</v>
      </c>
      <c r="M252" s="2">
        <v>39380</v>
      </c>
      <c r="N252" s="3">
        <v>1500</v>
      </c>
      <c r="O252" s="1">
        <v>105</v>
      </c>
    </row>
    <row r="253" spans="1:15">
      <c r="A253" s="1">
        <v>71857</v>
      </c>
      <c r="B253" s="2">
        <v>39380</v>
      </c>
      <c r="C253" s="3">
        <v>7854</v>
      </c>
      <c r="D253" s="1">
        <v>3583</v>
      </c>
      <c r="F253" s="1">
        <v>20728</v>
      </c>
      <c r="G253" s="2">
        <v>38968</v>
      </c>
      <c r="H253" s="3">
        <v>4981</v>
      </c>
      <c r="I253" s="1">
        <v>4990</v>
      </c>
      <c r="L253" s="1">
        <v>71857</v>
      </c>
      <c r="M253" s="2">
        <v>39380</v>
      </c>
      <c r="N253" s="3">
        <v>7854</v>
      </c>
      <c r="O253" s="1">
        <v>3583</v>
      </c>
    </row>
    <row r="254" spans="1:15">
      <c r="A254" s="1">
        <v>71862</v>
      </c>
      <c r="B254" s="2">
        <v>39380</v>
      </c>
      <c r="C254" s="3">
        <v>7892</v>
      </c>
      <c r="D254" s="1">
        <v>2399</v>
      </c>
      <c r="F254" s="1">
        <v>20730</v>
      </c>
      <c r="G254" s="2">
        <v>38968</v>
      </c>
      <c r="H254" s="3">
        <v>5005</v>
      </c>
      <c r="I254" s="1">
        <v>400</v>
      </c>
      <c r="L254" s="1">
        <v>71862</v>
      </c>
      <c r="M254" s="2">
        <v>39380</v>
      </c>
      <c r="N254" s="3">
        <v>7892</v>
      </c>
      <c r="O254" s="1">
        <v>2399</v>
      </c>
    </row>
    <row r="255" spans="1:15">
      <c r="A255" s="1">
        <v>71747</v>
      </c>
      <c r="B255" s="2">
        <v>39379</v>
      </c>
      <c r="C255" s="3">
        <v>7854</v>
      </c>
      <c r="D255" s="1">
        <v>1351</v>
      </c>
      <c r="F255" s="1">
        <v>20637</v>
      </c>
      <c r="G255" s="2">
        <v>38967</v>
      </c>
      <c r="H255" s="3">
        <v>3596</v>
      </c>
      <c r="I255" s="1">
        <v>464</v>
      </c>
      <c r="L255" s="1">
        <v>71747</v>
      </c>
      <c r="M255" s="2">
        <v>39379</v>
      </c>
      <c r="N255" s="3">
        <v>7854</v>
      </c>
      <c r="O255" s="1">
        <v>1351</v>
      </c>
    </row>
    <row r="256" spans="1:15">
      <c r="A256" s="1">
        <v>71605</v>
      </c>
      <c r="B256" s="2">
        <v>39378</v>
      </c>
      <c r="C256" s="3">
        <v>4842</v>
      </c>
      <c r="D256" s="1">
        <v>358</v>
      </c>
      <c r="F256" s="1">
        <v>20565</v>
      </c>
      <c r="G256" s="2">
        <v>38966</v>
      </c>
      <c r="H256" s="3">
        <v>4780</v>
      </c>
      <c r="I256" s="1">
        <v>1162</v>
      </c>
      <c r="L256" s="1">
        <v>71605</v>
      </c>
      <c r="M256" s="2">
        <v>39378</v>
      </c>
      <c r="N256" s="3">
        <v>4842</v>
      </c>
      <c r="O256" s="1">
        <v>358</v>
      </c>
    </row>
    <row r="257" spans="1:15">
      <c r="A257" s="1">
        <v>71464</v>
      </c>
      <c r="B257" s="2">
        <v>39377</v>
      </c>
      <c r="C257" s="3">
        <v>3482</v>
      </c>
      <c r="D257" s="1">
        <v>382</v>
      </c>
      <c r="F257" s="1">
        <v>20566</v>
      </c>
      <c r="G257" s="2">
        <v>38966</v>
      </c>
      <c r="H257" s="3">
        <v>4785</v>
      </c>
      <c r="I257" s="1">
        <v>48976</v>
      </c>
      <c r="L257" s="1">
        <v>71464</v>
      </c>
      <c r="M257" s="2">
        <v>39377</v>
      </c>
      <c r="N257" s="3">
        <v>3482</v>
      </c>
      <c r="O257" s="1">
        <v>382</v>
      </c>
    </row>
    <row r="258" spans="1:15">
      <c r="A258" s="1">
        <v>71306</v>
      </c>
      <c r="B258" s="2">
        <v>39376</v>
      </c>
      <c r="C258" s="3">
        <v>287</v>
      </c>
      <c r="D258" s="1">
        <v>3235</v>
      </c>
      <c r="F258" s="1">
        <v>20489</v>
      </c>
      <c r="G258" s="2">
        <v>38965</v>
      </c>
      <c r="H258" s="3">
        <v>5348</v>
      </c>
      <c r="I258" s="1">
        <v>12987</v>
      </c>
      <c r="L258" s="1">
        <v>71306</v>
      </c>
      <c r="M258" s="2">
        <v>39376</v>
      </c>
      <c r="N258" s="3">
        <v>287</v>
      </c>
      <c r="O258" s="1">
        <v>3235</v>
      </c>
    </row>
    <row r="259" spans="1:15">
      <c r="A259" s="1">
        <v>71312</v>
      </c>
      <c r="B259" s="2">
        <v>39376</v>
      </c>
      <c r="C259" s="3">
        <v>3330</v>
      </c>
      <c r="D259" s="1">
        <v>1999</v>
      </c>
      <c r="F259" s="1">
        <v>20492</v>
      </c>
      <c r="G259" s="2">
        <v>38965</v>
      </c>
      <c r="H259" s="3">
        <v>5351</v>
      </c>
      <c r="I259" s="1">
        <v>1015</v>
      </c>
      <c r="L259" s="1">
        <v>71312</v>
      </c>
      <c r="M259" s="2">
        <v>39376</v>
      </c>
      <c r="N259" s="3">
        <v>3330</v>
      </c>
      <c r="O259" s="1">
        <v>1999</v>
      </c>
    </row>
    <row r="260" spans="1:15">
      <c r="A260" s="1">
        <v>71318</v>
      </c>
      <c r="B260" s="2">
        <v>39376</v>
      </c>
      <c r="C260" s="3">
        <v>3482</v>
      </c>
      <c r="D260" s="1">
        <v>1999</v>
      </c>
      <c r="F260" s="1">
        <v>20349</v>
      </c>
      <c r="G260" s="2">
        <v>38964</v>
      </c>
      <c r="H260" s="3">
        <v>2956</v>
      </c>
      <c r="I260" s="1">
        <v>1299</v>
      </c>
      <c r="L260" s="1">
        <v>71318</v>
      </c>
      <c r="M260" s="2">
        <v>39376</v>
      </c>
      <c r="N260" s="3">
        <v>3482</v>
      </c>
      <c r="O260" s="1">
        <v>1999</v>
      </c>
    </row>
    <row r="261" spans="1:15">
      <c r="A261" s="1">
        <v>71334</v>
      </c>
      <c r="B261" s="2">
        <v>39376</v>
      </c>
      <c r="C261" s="3">
        <v>4687</v>
      </c>
      <c r="D261" s="1">
        <v>155</v>
      </c>
      <c r="F261" s="1">
        <v>20398</v>
      </c>
      <c r="G261" s="2">
        <v>38964</v>
      </c>
      <c r="H261" s="3">
        <v>542</v>
      </c>
      <c r="I261" s="1">
        <v>960</v>
      </c>
      <c r="L261" s="1">
        <v>71334</v>
      </c>
      <c r="M261" s="2">
        <v>39376</v>
      </c>
      <c r="N261" s="3">
        <v>4687</v>
      </c>
      <c r="O261" s="1">
        <v>155</v>
      </c>
    </row>
    <row r="262" spans="1:15">
      <c r="A262" s="1">
        <v>71379</v>
      </c>
      <c r="B262" s="2">
        <v>39376</v>
      </c>
      <c r="C262" s="3">
        <v>742</v>
      </c>
      <c r="D262" s="1">
        <v>947</v>
      </c>
      <c r="F262" s="1">
        <v>20275</v>
      </c>
      <c r="G262" s="2">
        <v>38963</v>
      </c>
      <c r="H262" s="3">
        <v>4749</v>
      </c>
      <c r="I262" s="1">
        <v>99</v>
      </c>
      <c r="L262" s="1">
        <v>71379</v>
      </c>
      <c r="M262" s="2">
        <v>39376</v>
      </c>
      <c r="N262" s="3">
        <v>742</v>
      </c>
      <c r="O262" s="1">
        <v>947</v>
      </c>
    </row>
    <row r="263" spans="1:15">
      <c r="A263" s="1">
        <v>71393</v>
      </c>
      <c r="B263" s="2">
        <v>39376</v>
      </c>
      <c r="C263" s="3">
        <v>7854</v>
      </c>
      <c r="D263" s="1">
        <v>894</v>
      </c>
      <c r="F263" s="1">
        <v>20060</v>
      </c>
      <c r="G263" s="2">
        <v>38962</v>
      </c>
      <c r="H263" s="3">
        <v>1246</v>
      </c>
      <c r="I263" s="1">
        <v>499</v>
      </c>
      <c r="L263" s="1">
        <v>71393</v>
      </c>
      <c r="M263" s="2">
        <v>39376</v>
      </c>
      <c r="N263" s="3">
        <v>7854</v>
      </c>
      <c r="O263" s="1">
        <v>894</v>
      </c>
    </row>
    <row r="264" spans="1:15">
      <c r="A264" s="1">
        <v>71398</v>
      </c>
      <c r="B264" s="2">
        <v>39376</v>
      </c>
      <c r="C264" s="3">
        <v>7876</v>
      </c>
      <c r="D264" s="1">
        <v>599</v>
      </c>
      <c r="F264" s="1">
        <v>20112</v>
      </c>
      <c r="G264" s="2">
        <v>38962</v>
      </c>
      <c r="H264" s="3">
        <v>2747</v>
      </c>
      <c r="I264" s="1">
        <v>239</v>
      </c>
      <c r="L264" s="1">
        <v>71398</v>
      </c>
      <c r="M264" s="2">
        <v>39376</v>
      </c>
      <c r="N264" s="3">
        <v>7876</v>
      </c>
      <c r="O264" s="1">
        <v>599</v>
      </c>
    </row>
    <row r="265" spans="1:15">
      <c r="A265" s="1">
        <v>71177</v>
      </c>
      <c r="B265" s="2">
        <v>39375</v>
      </c>
      <c r="C265" s="3">
        <v>449</v>
      </c>
      <c r="D265" s="1">
        <v>79</v>
      </c>
      <c r="F265" s="1">
        <v>20118</v>
      </c>
      <c r="G265" s="2">
        <v>38962</v>
      </c>
      <c r="H265" s="3">
        <v>284</v>
      </c>
      <c r="I265" s="1">
        <v>599</v>
      </c>
      <c r="L265" s="1">
        <v>71177</v>
      </c>
      <c r="M265" s="2">
        <v>39375</v>
      </c>
      <c r="N265" s="3">
        <v>449</v>
      </c>
      <c r="O265" s="1">
        <v>79</v>
      </c>
    </row>
    <row r="266" spans="1:15">
      <c r="A266" s="1">
        <v>71184</v>
      </c>
      <c r="B266" s="2">
        <v>39375</v>
      </c>
      <c r="C266" s="3">
        <v>4926</v>
      </c>
      <c r="D266" s="1">
        <v>199</v>
      </c>
      <c r="F266" s="1">
        <v>19986</v>
      </c>
      <c r="G266" s="2">
        <v>38961</v>
      </c>
      <c r="H266" s="3">
        <v>1686</v>
      </c>
      <c r="I266" s="1">
        <v>1290</v>
      </c>
      <c r="L266" s="1">
        <v>71184</v>
      </c>
      <c r="M266" s="2">
        <v>39375</v>
      </c>
      <c r="N266" s="3">
        <v>4926</v>
      </c>
      <c r="O266" s="1">
        <v>199</v>
      </c>
    </row>
    <row r="267" spans="1:15">
      <c r="A267" s="1">
        <v>71203</v>
      </c>
      <c r="B267" s="2">
        <v>39375</v>
      </c>
      <c r="C267" s="3">
        <v>5959</v>
      </c>
      <c r="D267" s="1">
        <v>1999</v>
      </c>
      <c r="F267" s="1">
        <v>20005</v>
      </c>
      <c r="G267" s="2">
        <v>38961</v>
      </c>
      <c r="H267" s="3">
        <v>332</v>
      </c>
      <c r="I267" s="1">
        <v>6000</v>
      </c>
      <c r="L267" s="1">
        <v>71203</v>
      </c>
      <c r="M267" s="2">
        <v>39375</v>
      </c>
      <c r="N267" s="3">
        <v>5959</v>
      </c>
      <c r="O267" s="1">
        <v>1999</v>
      </c>
    </row>
    <row r="268" spans="1:15">
      <c r="A268" s="1">
        <v>71235</v>
      </c>
      <c r="B268" s="2">
        <v>39375</v>
      </c>
      <c r="C268" s="3">
        <v>7854</v>
      </c>
      <c r="D268" s="1">
        <v>488</v>
      </c>
      <c r="F268" s="1">
        <v>20033</v>
      </c>
      <c r="G268" s="2">
        <v>38961</v>
      </c>
      <c r="H268" s="3">
        <v>539</v>
      </c>
      <c r="I268" s="1">
        <v>4999</v>
      </c>
      <c r="L268" s="1">
        <v>71235</v>
      </c>
      <c r="M268" s="2">
        <v>39375</v>
      </c>
      <c r="N268" s="3">
        <v>7854</v>
      </c>
      <c r="O268" s="1">
        <v>488</v>
      </c>
    </row>
    <row r="269" spans="1:15">
      <c r="A269" s="1">
        <v>71070</v>
      </c>
      <c r="B269" s="2">
        <v>39374</v>
      </c>
      <c r="C269" s="3">
        <v>5697</v>
      </c>
      <c r="D269" s="1">
        <v>1698</v>
      </c>
      <c r="F269" s="1">
        <v>19879</v>
      </c>
      <c r="G269" s="2">
        <v>38960</v>
      </c>
      <c r="H269" s="3">
        <v>1276</v>
      </c>
      <c r="I269" s="1">
        <v>494</v>
      </c>
      <c r="L269" s="1">
        <v>71070</v>
      </c>
      <c r="M269" s="2">
        <v>39374</v>
      </c>
      <c r="N269" s="3">
        <v>5697</v>
      </c>
      <c r="O269" s="1">
        <v>1698</v>
      </c>
    </row>
    <row r="270" spans="1:15">
      <c r="A270" s="1">
        <v>71091</v>
      </c>
      <c r="B270" s="2">
        <v>39374</v>
      </c>
      <c r="C270" s="3">
        <v>742</v>
      </c>
      <c r="D270" s="1">
        <v>650</v>
      </c>
      <c r="F270" s="1">
        <v>19924</v>
      </c>
      <c r="G270" s="2">
        <v>38960</v>
      </c>
      <c r="H270" s="3">
        <v>332</v>
      </c>
      <c r="I270" s="1">
        <v>7997</v>
      </c>
      <c r="L270" s="1">
        <v>71091</v>
      </c>
      <c r="M270" s="2">
        <v>39374</v>
      </c>
      <c r="N270" s="3">
        <v>742</v>
      </c>
      <c r="O270" s="1">
        <v>650</v>
      </c>
    </row>
    <row r="271" spans="1:15">
      <c r="A271" s="1">
        <v>71100</v>
      </c>
      <c r="B271" s="2">
        <v>39374</v>
      </c>
      <c r="C271" s="3">
        <v>7854</v>
      </c>
      <c r="D271" s="1">
        <v>672</v>
      </c>
      <c r="F271" s="1">
        <v>19826</v>
      </c>
      <c r="G271" s="2">
        <v>38959</v>
      </c>
      <c r="H271" s="3">
        <v>332</v>
      </c>
      <c r="I271" s="1">
        <v>1058</v>
      </c>
      <c r="L271" s="1">
        <v>71100</v>
      </c>
      <c r="M271" s="2">
        <v>39374</v>
      </c>
      <c r="N271" s="3">
        <v>7854</v>
      </c>
      <c r="O271" s="1">
        <v>672</v>
      </c>
    </row>
    <row r="272" spans="1:15">
      <c r="A272" s="1">
        <v>70959</v>
      </c>
      <c r="B272" s="2">
        <v>39373</v>
      </c>
      <c r="C272" s="3">
        <v>6619</v>
      </c>
      <c r="D272" s="1">
        <v>1590</v>
      </c>
      <c r="F272" s="1">
        <v>19864</v>
      </c>
      <c r="G272" s="2">
        <v>38959</v>
      </c>
      <c r="H272" s="3">
        <v>637</v>
      </c>
      <c r="I272" s="1">
        <v>634</v>
      </c>
      <c r="L272" s="1">
        <v>70959</v>
      </c>
      <c r="M272" s="2">
        <v>39373</v>
      </c>
      <c r="N272" s="3">
        <v>6619</v>
      </c>
      <c r="O272" s="1">
        <v>1590</v>
      </c>
    </row>
    <row r="273" spans="1:15">
      <c r="A273" s="1">
        <v>70976</v>
      </c>
      <c r="B273" s="2">
        <v>39373</v>
      </c>
      <c r="C273" s="3">
        <v>7854</v>
      </c>
      <c r="D273" s="1">
        <v>165</v>
      </c>
      <c r="F273" s="1">
        <v>19619</v>
      </c>
      <c r="G273" s="2">
        <v>38957</v>
      </c>
      <c r="H273" s="3">
        <v>1672</v>
      </c>
      <c r="I273" s="1">
        <v>4999</v>
      </c>
      <c r="L273" s="1">
        <v>70976</v>
      </c>
      <c r="M273" s="2">
        <v>39373</v>
      </c>
      <c r="N273" s="3">
        <v>7854</v>
      </c>
      <c r="O273" s="1">
        <v>165</v>
      </c>
    </row>
    <row r="274" spans="1:15">
      <c r="A274" s="1">
        <v>70767</v>
      </c>
      <c r="B274" s="2">
        <v>39371</v>
      </c>
      <c r="C274" s="3">
        <v>7854</v>
      </c>
      <c r="D274" s="1">
        <v>47</v>
      </c>
      <c r="F274" s="1">
        <v>19375</v>
      </c>
      <c r="G274" s="2">
        <v>38955</v>
      </c>
      <c r="H274" s="3">
        <v>1686</v>
      </c>
      <c r="I274" s="1">
        <v>199</v>
      </c>
      <c r="L274" s="1">
        <v>70767</v>
      </c>
      <c r="M274" s="2">
        <v>39371</v>
      </c>
      <c r="N274" s="3">
        <v>7854</v>
      </c>
      <c r="O274" s="1">
        <v>47</v>
      </c>
    </row>
    <row r="275" spans="1:15">
      <c r="A275" s="1">
        <v>70589</v>
      </c>
      <c r="B275" s="2">
        <v>39370</v>
      </c>
      <c r="C275" s="3">
        <v>2747</v>
      </c>
      <c r="D275" s="1">
        <v>1990</v>
      </c>
      <c r="F275" s="1">
        <v>19386</v>
      </c>
      <c r="G275" s="2">
        <v>38955</v>
      </c>
      <c r="H275" s="3">
        <v>2036</v>
      </c>
      <c r="I275" s="1">
        <v>1290</v>
      </c>
      <c r="L275" s="1">
        <v>70589</v>
      </c>
      <c r="M275" s="2">
        <v>39370</v>
      </c>
      <c r="N275" s="3">
        <v>2747</v>
      </c>
      <c r="O275" s="1">
        <v>1990</v>
      </c>
    </row>
    <row r="276" spans="1:15">
      <c r="A276" s="1">
        <v>70643</v>
      </c>
      <c r="B276" s="2">
        <v>39370</v>
      </c>
      <c r="C276" s="3">
        <v>5781</v>
      </c>
      <c r="D276" s="1">
        <v>389</v>
      </c>
      <c r="F276" s="1">
        <v>19438</v>
      </c>
      <c r="G276" s="2">
        <v>38955</v>
      </c>
      <c r="H276" s="3">
        <v>450</v>
      </c>
      <c r="I276" s="1">
        <v>99</v>
      </c>
      <c r="L276" s="1">
        <v>70643</v>
      </c>
      <c r="M276" s="2">
        <v>39370</v>
      </c>
      <c r="N276" s="3">
        <v>5781</v>
      </c>
      <c r="O276" s="1">
        <v>389</v>
      </c>
    </row>
    <row r="277" spans="1:15">
      <c r="A277" s="1">
        <v>70647</v>
      </c>
      <c r="B277" s="2">
        <v>39370</v>
      </c>
      <c r="C277" s="3">
        <v>5959</v>
      </c>
      <c r="D277" s="1">
        <v>1298</v>
      </c>
      <c r="F277" s="1">
        <v>19300</v>
      </c>
      <c r="G277" s="2">
        <v>38954</v>
      </c>
      <c r="H277" s="3">
        <v>3558</v>
      </c>
      <c r="I277" s="1">
        <v>1200</v>
      </c>
      <c r="L277" s="1">
        <v>70647</v>
      </c>
      <c r="M277" s="2">
        <v>39370</v>
      </c>
      <c r="N277" s="3">
        <v>5959</v>
      </c>
      <c r="O277" s="1">
        <v>1298</v>
      </c>
    </row>
    <row r="278" spans="1:15">
      <c r="A278" s="1">
        <v>70668</v>
      </c>
      <c r="B278" s="2">
        <v>39370</v>
      </c>
      <c r="C278" s="3">
        <v>7853</v>
      </c>
      <c r="D278" s="1">
        <v>400</v>
      </c>
      <c r="F278" s="1">
        <v>19171</v>
      </c>
      <c r="G278" s="2">
        <v>38953</v>
      </c>
      <c r="H278" s="3">
        <v>1335</v>
      </c>
      <c r="I278" s="1">
        <v>998</v>
      </c>
      <c r="L278" s="1">
        <v>70668</v>
      </c>
      <c r="M278" s="2">
        <v>39370</v>
      </c>
      <c r="N278" s="3">
        <v>7853</v>
      </c>
      <c r="O278" s="1">
        <v>400</v>
      </c>
    </row>
    <row r="279" spans="1:15">
      <c r="A279" s="1">
        <v>70669</v>
      </c>
      <c r="B279" s="2">
        <v>39370</v>
      </c>
      <c r="C279" s="3">
        <v>7854</v>
      </c>
      <c r="D279" s="1">
        <v>400</v>
      </c>
      <c r="F279" s="1">
        <v>19207</v>
      </c>
      <c r="G279" s="2">
        <v>38953</v>
      </c>
      <c r="H279" s="3">
        <v>3127</v>
      </c>
      <c r="I279" s="1">
        <v>1688</v>
      </c>
      <c r="L279" s="1">
        <v>70669</v>
      </c>
      <c r="M279" s="2">
        <v>39370</v>
      </c>
      <c r="N279" s="3">
        <v>7854</v>
      </c>
      <c r="O279" s="1">
        <v>400</v>
      </c>
    </row>
    <row r="280" spans="1:15">
      <c r="A280" s="1">
        <v>70379</v>
      </c>
      <c r="B280" s="2">
        <v>39369</v>
      </c>
      <c r="C280" s="3">
        <v>1479</v>
      </c>
      <c r="D280" s="1">
        <v>1999</v>
      </c>
      <c r="F280" s="1">
        <v>19119</v>
      </c>
      <c r="G280" s="2">
        <v>38952</v>
      </c>
      <c r="H280" s="3">
        <v>2713</v>
      </c>
      <c r="I280" s="1">
        <v>400</v>
      </c>
      <c r="L280" s="1">
        <v>70379</v>
      </c>
      <c r="M280" s="2">
        <v>39369</v>
      </c>
      <c r="N280" s="3">
        <v>1479</v>
      </c>
      <c r="O280" s="1">
        <v>1999</v>
      </c>
    </row>
    <row r="281" spans="1:15">
      <c r="A281" s="1">
        <v>70216</v>
      </c>
      <c r="B281" s="2">
        <v>39368</v>
      </c>
      <c r="C281" s="3">
        <v>1726</v>
      </c>
      <c r="D281" s="1">
        <v>432</v>
      </c>
      <c r="F281" s="1">
        <v>19041</v>
      </c>
      <c r="G281" s="2">
        <v>38951</v>
      </c>
      <c r="H281" s="3">
        <v>3059</v>
      </c>
      <c r="I281" s="1">
        <v>389</v>
      </c>
      <c r="L281" s="1">
        <v>70216</v>
      </c>
      <c r="M281" s="2">
        <v>39368</v>
      </c>
      <c r="N281" s="3">
        <v>1726</v>
      </c>
      <c r="O281" s="1">
        <v>432</v>
      </c>
    </row>
    <row r="282" spans="1:15">
      <c r="A282" s="1">
        <v>70234</v>
      </c>
      <c r="B282" s="2">
        <v>39368</v>
      </c>
      <c r="C282" s="3">
        <v>2220</v>
      </c>
      <c r="D282" s="1">
        <v>6790</v>
      </c>
      <c r="F282" s="1">
        <v>19066</v>
      </c>
      <c r="G282" s="2">
        <v>38951</v>
      </c>
      <c r="H282" s="3">
        <v>5239</v>
      </c>
      <c r="I282" s="1">
        <v>699</v>
      </c>
      <c r="L282" s="1">
        <v>70234</v>
      </c>
      <c r="M282" s="2">
        <v>39368</v>
      </c>
      <c r="N282" s="3">
        <v>2220</v>
      </c>
      <c r="O282" s="1">
        <v>6790</v>
      </c>
    </row>
    <row r="283" spans="1:15">
      <c r="A283" s="1">
        <v>70262</v>
      </c>
      <c r="B283" s="2">
        <v>39368</v>
      </c>
      <c r="C283" s="3">
        <v>3330</v>
      </c>
      <c r="D283" s="1">
        <v>47</v>
      </c>
      <c r="F283" s="1">
        <v>18944</v>
      </c>
      <c r="G283" s="2">
        <v>38950</v>
      </c>
      <c r="H283" s="3">
        <v>1006</v>
      </c>
      <c r="I283" s="1">
        <v>168</v>
      </c>
      <c r="L283" s="1">
        <v>70262</v>
      </c>
      <c r="M283" s="2">
        <v>39368</v>
      </c>
      <c r="N283" s="3">
        <v>3330</v>
      </c>
      <c r="O283" s="1">
        <v>47</v>
      </c>
    </row>
    <row r="284" spans="1:15">
      <c r="A284" s="1">
        <v>70271</v>
      </c>
      <c r="B284" s="2">
        <v>39368</v>
      </c>
      <c r="C284" s="3">
        <v>3596</v>
      </c>
      <c r="D284" s="1">
        <v>500</v>
      </c>
      <c r="F284" s="1">
        <v>18893</v>
      </c>
      <c r="G284" s="2">
        <v>38949</v>
      </c>
      <c r="H284" s="3">
        <v>3233</v>
      </c>
      <c r="I284" s="1">
        <v>6488</v>
      </c>
      <c r="L284" s="1">
        <v>70271</v>
      </c>
      <c r="M284" s="2">
        <v>39368</v>
      </c>
      <c r="N284" s="3">
        <v>3596</v>
      </c>
      <c r="O284" s="1">
        <v>500</v>
      </c>
    </row>
    <row r="285" spans="1:15">
      <c r="A285" s="1">
        <v>70340</v>
      </c>
      <c r="B285" s="2">
        <v>39368</v>
      </c>
      <c r="C285" s="3">
        <v>742</v>
      </c>
      <c r="D285" s="1">
        <v>2601</v>
      </c>
      <c r="F285" s="1">
        <v>18934</v>
      </c>
      <c r="G285" s="2">
        <v>38949</v>
      </c>
      <c r="H285" s="3">
        <v>655</v>
      </c>
      <c r="I285" s="1">
        <v>199</v>
      </c>
      <c r="L285" s="1">
        <v>70340</v>
      </c>
      <c r="M285" s="2">
        <v>39368</v>
      </c>
      <c r="N285" s="3">
        <v>742</v>
      </c>
      <c r="O285" s="1">
        <v>2601</v>
      </c>
    </row>
    <row r="286" spans="1:15">
      <c r="A286" s="1">
        <v>70086</v>
      </c>
      <c r="B286" s="2">
        <v>39367</v>
      </c>
      <c r="C286" s="3">
        <v>1335</v>
      </c>
      <c r="D286" s="1">
        <v>21510</v>
      </c>
      <c r="F286" s="1">
        <v>18679</v>
      </c>
      <c r="G286" s="2">
        <v>38947</v>
      </c>
      <c r="H286" s="3">
        <v>1118</v>
      </c>
      <c r="I286" s="1">
        <v>28676</v>
      </c>
      <c r="L286" s="1">
        <v>70086</v>
      </c>
      <c r="M286" s="2">
        <v>39367</v>
      </c>
      <c r="N286" s="3">
        <v>1335</v>
      </c>
      <c r="O286" s="1">
        <v>21510</v>
      </c>
    </row>
    <row r="287" spans="1:15">
      <c r="A287" s="1">
        <v>70125</v>
      </c>
      <c r="B287" s="2">
        <v>39367</v>
      </c>
      <c r="C287" s="3">
        <v>3610</v>
      </c>
      <c r="D287" s="1">
        <v>573</v>
      </c>
      <c r="F287" s="1">
        <v>18608</v>
      </c>
      <c r="G287" s="2">
        <v>38946</v>
      </c>
      <c r="H287" s="3">
        <v>1121</v>
      </c>
      <c r="I287" s="1">
        <v>659</v>
      </c>
      <c r="L287" s="1">
        <v>70125</v>
      </c>
      <c r="M287" s="2">
        <v>39367</v>
      </c>
      <c r="N287" s="3">
        <v>3610</v>
      </c>
      <c r="O287" s="1">
        <v>573</v>
      </c>
    </row>
    <row r="288" spans="1:15">
      <c r="A288" s="1">
        <v>70185</v>
      </c>
      <c r="B288" s="2">
        <v>39367</v>
      </c>
      <c r="C288" s="3">
        <v>915</v>
      </c>
      <c r="D288" s="1">
        <v>11300</v>
      </c>
      <c r="F288" s="1">
        <v>18480</v>
      </c>
      <c r="G288" s="2">
        <v>38944</v>
      </c>
      <c r="H288" s="3">
        <v>2393</v>
      </c>
      <c r="I288" s="1">
        <v>24345</v>
      </c>
      <c r="L288" s="1">
        <v>70185</v>
      </c>
      <c r="M288" s="2">
        <v>39367</v>
      </c>
      <c r="N288" s="3">
        <v>915</v>
      </c>
      <c r="O288" s="1">
        <v>11300</v>
      </c>
    </row>
    <row r="289" spans="1:15">
      <c r="A289" s="1">
        <v>69988</v>
      </c>
      <c r="B289" s="2">
        <v>39366</v>
      </c>
      <c r="C289" s="3">
        <v>1672</v>
      </c>
      <c r="D289" s="1">
        <v>7900</v>
      </c>
      <c r="F289" s="1">
        <v>18300</v>
      </c>
      <c r="G289" s="2">
        <v>38942</v>
      </c>
      <c r="H289" s="3">
        <v>2307</v>
      </c>
      <c r="I289" s="1">
        <v>303</v>
      </c>
      <c r="L289" s="1">
        <v>69988</v>
      </c>
      <c r="M289" s="2">
        <v>39366</v>
      </c>
      <c r="N289" s="3">
        <v>1672</v>
      </c>
      <c r="O289" s="1">
        <v>7900</v>
      </c>
    </row>
    <row r="290" spans="1:15">
      <c r="A290" s="1">
        <v>69990</v>
      </c>
      <c r="B290" s="2">
        <v>39366</v>
      </c>
      <c r="C290" s="3">
        <v>1677</v>
      </c>
      <c r="D290" s="1">
        <v>1372</v>
      </c>
      <c r="F290" s="1">
        <v>18238</v>
      </c>
      <c r="G290" s="2">
        <v>38941</v>
      </c>
      <c r="H290" s="3">
        <v>5181</v>
      </c>
      <c r="I290" s="1">
        <v>299</v>
      </c>
      <c r="L290" s="1">
        <v>69990</v>
      </c>
      <c r="M290" s="2">
        <v>39366</v>
      </c>
      <c r="N290" s="3">
        <v>1677</v>
      </c>
      <c r="O290" s="1">
        <v>1372</v>
      </c>
    </row>
    <row r="291" spans="1:15">
      <c r="A291" s="1">
        <v>70033</v>
      </c>
      <c r="B291" s="2">
        <v>39366</v>
      </c>
      <c r="C291" s="3">
        <v>3855</v>
      </c>
      <c r="D291" s="1">
        <v>7360</v>
      </c>
      <c r="F291" s="1">
        <v>18127</v>
      </c>
      <c r="G291" s="2">
        <v>38940</v>
      </c>
      <c r="H291" s="3">
        <v>3567</v>
      </c>
      <c r="I291" s="1">
        <v>4999</v>
      </c>
      <c r="L291" s="1">
        <v>70033</v>
      </c>
      <c r="M291" s="2">
        <v>39366</v>
      </c>
      <c r="N291" s="3">
        <v>3855</v>
      </c>
      <c r="O291" s="1">
        <v>7360</v>
      </c>
    </row>
    <row r="292" spans="1:15">
      <c r="A292" s="1">
        <v>70039</v>
      </c>
      <c r="B292" s="2">
        <v>39366</v>
      </c>
      <c r="C292" s="3">
        <v>4687</v>
      </c>
      <c r="D292" s="1">
        <v>8880</v>
      </c>
      <c r="F292" s="1">
        <v>18015</v>
      </c>
      <c r="G292" s="2">
        <v>38939</v>
      </c>
      <c r="H292" s="3">
        <v>1500</v>
      </c>
      <c r="I292" s="1">
        <v>3289</v>
      </c>
      <c r="L292" s="1">
        <v>70039</v>
      </c>
      <c r="M292" s="2">
        <v>39366</v>
      </c>
      <c r="N292" s="3">
        <v>4687</v>
      </c>
      <c r="O292" s="1">
        <v>8880</v>
      </c>
    </row>
    <row r="293" spans="1:15">
      <c r="A293" s="1">
        <v>70041</v>
      </c>
      <c r="B293" s="2">
        <v>39366</v>
      </c>
      <c r="C293" s="3">
        <v>4842</v>
      </c>
      <c r="D293" s="1">
        <v>449</v>
      </c>
      <c r="F293" s="1">
        <v>18051</v>
      </c>
      <c r="G293" s="2">
        <v>38939</v>
      </c>
      <c r="H293" s="3">
        <v>332</v>
      </c>
      <c r="I293" s="1">
        <v>11431</v>
      </c>
      <c r="L293" s="1">
        <v>70041</v>
      </c>
      <c r="M293" s="2">
        <v>39366</v>
      </c>
      <c r="N293" s="3">
        <v>4842</v>
      </c>
      <c r="O293" s="1">
        <v>449</v>
      </c>
    </row>
    <row r="294" spans="1:15">
      <c r="A294" s="1">
        <v>70048</v>
      </c>
      <c r="B294" s="2">
        <v>39366</v>
      </c>
      <c r="C294" s="3">
        <v>542</v>
      </c>
      <c r="D294" s="1">
        <v>10990</v>
      </c>
      <c r="F294" s="1">
        <v>18069</v>
      </c>
      <c r="G294" s="2">
        <v>38939</v>
      </c>
      <c r="H294" s="3">
        <v>4515</v>
      </c>
      <c r="I294" s="1">
        <v>2690</v>
      </c>
      <c r="L294" s="1">
        <v>70048</v>
      </c>
      <c r="M294" s="2">
        <v>39366</v>
      </c>
      <c r="N294" s="3">
        <v>542</v>
      </c>
      <c r="O294" s="1">
        <v>10990</v>
      </c>
    </row>
    <row r="295" spans="1:15">
      <c r="A295" s="1">
        <v>69917</v>
      </c>
      <c r="B295" s="2">
        <v>39365</v>
      </c>
      <c r="C295" s="3">
        <v>4749</v>
      </c>
      <c r="D295" s="1">
        <v>27549</v>
      </c>
      <c r="F295" s="1">
        <v>17955</v>
      </c>
      <c r="G295" s="2">
        <v>38938</v>
      </c>
      <c r="H295" s="3">
        <v>2122</v>
      </c>
      <c r="I295" s="1">
        <v>1098</v>
      </c>
      <c r="L295" s="1">
        <v>69917</v>
      </c>
      <c r="M295" s="2">
        <v>39365</v>
      </c>
      <c r="N295" s="3">
        <v>4749</v>
      </c>
      <c r="O295" s="1">
        <v>27549</v>
      </c>
    </row>
    <row r="296" spans="1:15">
      <c r="A296" s="1">
        <v>69739</v>
      </c>
      <c r="B296" s="2">
        <v>39364</v>
      </c>
      <c r="C296" s="3">
        <v>1686</v>
      </c>
      <c r="D296" s="1">
        <v>70</v>
      </c>
      <c r="F296" s="1">
        <v>17957</v>
      </c>
      <c r="G296" s="2">
        <v>38938</v>
      </c>
      <c r="H296" s="3">
        <v>2239</v>
      </c>
      <c r="I296" s="1">
        <v>359</v>
      </c>
      <c r="L296" s="1">
        <v>69739</v>
      </c>
      <c r="M296" s="2">
        <v>39364</v>
      </c>
      <c r="N296" s="3">
        <v>1686</v>
      </c>
      <c r="O296" s="1">
        <v>70</v>
      </c>
    </row>
    <row r="297" spans="1:15">
      <c r="A297" s="1">
        <v>69788</v>
      </c>
      <c r="B297" s="2">
        <v>39364</v>
      </c>
      <c r="C297" s="3">
        <v>4163</v>
      </c>
      <c r="D297" s="1">
        <v>558</v>
      </c>
      <c r="F297" s="1">
        <v>17996</v>
      </c>
      <c r="G297" s="2">
        <v>38938</v>
      </c>
      <c r="H297" s="3">
        <v>637</v>
      </c>
      <c r="I297" s="1">
        <v>399</v>
      </c>
      <c r="L297" s="1">
        <v>69788</v>
      </c>
      <c r="M297" s="2">
        <v>39364</v>
      </c>
      <c r="N297" s="3">
        <v>4163</v>
      </c>
      <c r="O297" s="1">
        <v>558</v>
      </c>
    </row>
    <row r="298" spans="1:15">
      <c r="A298" s="1">
        <v>69796</v>
      </c>
      <c r="B298" s="2">
        <v>39364</v>
      </c>
      <c r="C298" s="3">
        <v>4842</v>
      </c>
      <c r="D298" s="1">
        <v>449</v>
      </c>
      <c r="F298" s="1">
        <v>17924</v>
      </c>
      <c r="G298" s="2">
        <v>38937</v>
      </c>
      <c r="H298" s="3">
        <v>539</v>
      </c>
      <c r="I298" s="1">
        <v>1025</v>
      </c>
      <c r="L298" s="1">
        <v>69796</v>
      </c>
      <c r="M298" s="2">
        <v>39364</v>
      </c>
      <c r="N298" s="3">
        <v>4842</v>
      </c>
      <c r="O298" s="1">
        <v>449</v>
      </c>
    </row>
    <row r="299" spans="1:15">
      <c r="A299" s="1">
        <v>69811</v>
      </c>
      <c r="B299" s="2">
        <v>39364</v>
      </c>
      <c r="C299" s="3">
        <v>6014</v>
      </c>
      <c r="D299" s="1">
        <v>189</v>
      </c>
      <c r="F299" s="1">
        <v>17809</v>
      </c>
      <c r="G299" s="2">
        <v>38936</v>
      </c>
      <c r="H299" s="3">
        <v>2787</v>
      </c>
      <c r="I299" s="1">
        <v>389</v>
      </c>
      <c r="L299" s="1">
        <v>69811</v>
      </c>
      <c r="M299" s="2">
        <v>39364</v>
      </c>
      <c r="N299" s="3">
        <v>6014</v>
      </c>
      <c r="O299" s="1">
        <v>189</v>
      </c>
    </row>
    <row r="300" spans="1:15">
      <c r="A300" s="1">
        <v>69635</v>
      </c>
      <c r="B300" s="2">
        <v>39363</v>
      </c>
      <c r="C300" s="3">
        <v>3059</v>
      </c>
      <c r="D300" s="1">
        <v>349</v>
      </c>
      <c r="F300" s="1">
        <v>17811</v>
      </c>
      <c r="G300" s="2">
        <v>38936</v>
      </c>
      <c r="H300" s="3">
        <v>2989</v>
      </c>
      <c r="I300" s="1">
        <v>110</v>
      </c>
      <c r="L300" s="1">
        <v>69635</v>
      </c>
      <c r="M300" s="2">
        <v>39363</v>
      </c>
      <c r="N300" s="3">
        <v>3059</v>
      </c>
      <c r="O300" s="1">
        <v>349</v>
      </c>
    </row>
    <row r="301" spans="1:15">
      <c r="A301" s="1">
        <v>69464</v>
      </c>
      <c r="B301" s="2">
        <v>39362</v>
      </c>
      <c r="C301" s="3">
        <v>1726</v>
      </c>
      <c r="D301" s="1">
        <v>12189</v>
      </c>
      <c r="F301" s="1">
        <v>17683</v>
      </c>
      <c r="G301" s="2">
        <v>38935</v>
      </c>
      <c r="H301" s="3">
        <v>1118</v>
      </c>
      <c r="I301" s="1">
        <v>1294</v>
      </c>
      <c r="L301" s="1">
        <v>69464</v>
      </c>
      <c r="M301" s="2">
        <v>39362</v>
      </c>
      <c r="N301" s="3">
        <v>1726</v>
      </c>
      <c r="O301" s="1">
        <v>12189</v>
      </c>
    </row>
    <row r="302" spans="1:15">
      <c r="A302" s="1">
        <v>69511</v>
      </c>
      <c r="B302" s="2">
        <v>39362</v>
      </c>
      <c r="C302" s="3">
        <v>3596</v>
      </c>
      <c r="D302" s="1">
        <v>269</v>
      </c>
      <c r="F302" s="1">
        <v>17719</v>
      </c>
      <c r="G302" s="2">
        <v>38935</v>
      </c>
      <c r="H302" s="3">
        <v>284</v>
      </c>
      <c r="I302" s="1">
        <v>198</v>
      </c>
      <c r="L302" s="1">
        <v>69511</v>
      </c>
      <c r="M302" s="2">
        <v>39362</v>
      </c>
      <c r="N302" s="3">
        <v>3596</v>
      </c>
      <c r="O302" s="1">
        <v>269</v>
      </c>
    </row>
    <row r="303" spans="1:15">
      <c r="A303" s="1">
        <v>69585</v>
      </c>
      <c r="B303" s="2">
        <v>39362</v>
      </c>
      <c r="C303" s="3">
        <v>805</v>
      </c>
      <c r="D303" s="1">
        <v>199</v>
      </c>
      <c r="F303" s="1">
        <v>17739</v>
      </c>
      <c r="G303" s="2">
        <v>38935</v>
      </c>
      <c r="H303" s="3">
        <v>4126</v>
      </c>
      <c r="I303" s="1">
        <v>179</v>
      </c>
      <c r="L303" s="1">
        <v>69585</v>
      </c>
      <c r="M303" s="2">
        <v>39362</v>
      </c>
      <c r="N303" s="3">
        <v>805</v>
      </c>
      <c r="O303" s="1">
        <v>199</v>
      </c>
    </row>
    <row r="304" spans="1:15">
      <c r="A304" s="1">
        <v>69325</v>
      </c>
      <c r="B304" s="2">
        <v>39360</v>
      </c>
      <c r="C304" s="3">
        <v>2778</v>
      </c>
      <c r="D304" s="1">
        <v>259</v>
      </c>
      <c r="F304" s="1">
        <v>17616</v>
      </c>
      <c r="G304" s="2">
        <v>38934</v>
      </c>
      <c r="H304" s="3">
        <v>1677</v>
      </c>
      <c r="I304" s="1">
        <v>337</v>
      </c>
      <c r="L304" s="1">
        <v>69325</v>
      </c>
      <c r="M304" s="2">
        <v>39360</v>
      </c>
      <c r="N304" s="3">
        <v>2778</v>
      </c>
      <c r="O304" s="1">
        <v>259</v>
      </c>
    </row>
    <row r="305" spans="1:15">
      <c r="A305" s="1">
        <v>69242</v>
      </c>
      <c r="B305" s="2">
        <v>39359</v>
      </c>
      <c r="C305" s="3">
        <v>3596</v>
      </c>
      <c r="D305" s="1">
        <v>83767</v>
      </c>
      <c r="F305" s="1">
        <v>17645</v>
      </c>
      <c r="G305" s="2">
        <v>38934</v>
      </c>
      <c r="H305" s="3">
        <v>3233</v>
      </c>
      <c r="I305" s="1">
        <v>90</v>
      </c>
      <c r="L305" s="1">
        <v>69242</v>
      </c>
      <c r="M305" s="2">
        <v>39359</v>
      </c>
      <c r="N305" s="3">
        <v>3596</v>
      </c>
      <c r="O305" s="1">
        <v>83767</v>
      </c>
    </row>
    <row r="306" spans="1:15">
      <c r="A306" s="1">
        <v>69264</v>
      </c>
      <c r="B306" s="2">
        <v>39359</v>
      </c>
      <c r="C306" s="3">
        <v>5959</v>
      </c>
      <c r="D306" s="1">
        <v>599</v>
      </c>
      <c r="F306" s="1">
        <v>17646</v>
      </c>
      <c r="G306" s="2">
        <v>38934</v>
      </c>
      <c r="H306" s="3">
        <v>332</v>
      </c>
      <c r="I306" s="1">
        <v>6498</v>
      </c>
      <c r="L306" s="1">
        <v>69264</v>
      </c>
      <c r="M306" s="2">
        <v>39359</v>
      </c>
      <c r="N306" s="3">
        <v>5959</v>
      </c>
      <c r="O306" s="1">
        <v>599</v>
      </c>
    </row>
    <row r="307" spans="1:15">
      <c r="A307" s="1">
        <v>69288</v>
      </c>
      <c r="B307" s="2">
        <v>39359</v>
      </c>
      <c r="C307" s="3">
        <v>923</v>
      </c>
      <c r="D307" s="1">
        <v>450</v>
      </c>
      <c r="F307" s="1">
        <v>17673</v>
      </c>
      <c r="G307" s="2">
        <v>38934</v>
      </c>
      <c r="H307" s="3">
        <v>527</v>
      </c>
      <c r="I307" s="1">
        <v>289</v>
      </c>
      <c r="L307" s="1">
        <v>69288</v>
      </c>
      <c r="M307" s="2">
        <v>39359</v>
      </c>
      <c r="N307" s="3">
        <v>923</v>
      </c>
      <c r="O307" s="1">
        <v>450</v>
      </c>
    </row>
    <row r="308" spans="1:15">
      <c r="A308" s="1">
        <v>69112</v>
      </c>
      <c r="B308" s="2">
        <v>39358</v>
      </c>
      <c r="C308" s="3">
        <v>1672</v>
      </c>
      <c r="D308" s="1">
        <v>6498</v>
      </c>
      <c r="F308" s="1">
        <v>17477</v>
      </c>
      <c r="G308" s="2">
        <v>38932</v>
      </c>
      <c r="H308" s="3">
        <v>2205</v>
      </c>
      <c r="I308" s="1">
        <v>509</v>
      </c>
      <c r="L308" s="1">
        <v>69112</v>
      </c>
      <c r="M308" s="2">
        <v>39358</v>
      </c>
      <c r="N308" s="3">
        <v>1672</v>
      </c>
      <c r="O308" s="1">
        <v>6498</v>
      </c>
    </row>
    <row r="309" spans="1:15">
      <c r="A309" s="1">
        <v>69114</v>
      </c>
      <c r="B309" s="2">
        <v>39358</v>
      </c>
      <c r="C309" s="3">
        <v>1686</v>
      </c>
      <c r="D309" s="1">
        <v>999</v>
      </c>
      <c r="F309" s="1">
        <v>17490</v>
      </c>
      <c r="G309" s="2">
        <v>38932</v>
      </c>
      <c r="H309" s="3">
        <v>2843</v>
      </c>
      <c r="I309" s="1">
        <v>5999</v>
      </c>
      <c r="L309" s="1">
        <v>69114</v>
      </c>
      <c r="M309" s="2">
        <v>39358</v>
      </c>
      <c r="N309" s="3">
        <v>1686</v>
      </c>
      <c r="O309" s="1">
        <v>999</v>
      </c>
    </row>
    <row r="310" spans="1:15">
      <c r="A310" s="1">
        <v>69141</v>
      </c>
      <c r="B310" s="2">
        <v>39358</v>
      </c>
      <c r="C310" s="3">
        <v>3059</v>
      </c>
      <c r="D310" s="1">
        <v>299</v>
      </c>
      <c r="F310" s="1">
        <v>17403</v>
      </c>
      <c r="G310" s="2">
        <v>38931</v>
      </c>
      <c r="H310" s="3">
        <v>1982</v>
      </c>
      <c r="I310" s="1">
        <v>5015</v>
      </c>
      <c r="L310" s="1">
        <v>69141</v>
      </c>
      <c r="M310" s="2">
        <v>39358</v>
      </c>
      <c r="N310" s="3">
        <v>3059</v>
      </c>
      <c r="O310" s="1">
        <v>299</v>
      </c>
    </row>
    <row r="311" spans="1:15">
      <c r="A311" s="1">
        <v>69145</v>
      </c>
      <c r="B311" s="2">
        <v>39358</v>
      </c>
      <c r="C311" s="3">
        <v>332</v>
      </c>
      <c r="D311" s="1">
        <v>159</v>
      </c>
      <c r="F311" s="1">
        <v>17413</v>
      </c>
      <c r="G311" s="2">
        <v>38931</v>
      </c>
      <c r="H311" s="3">
        <v>284</v>
      </c>
      <c r="I311" s="1">
        <v>51</v>
      </c>
      <c r="L311" s="1">
        <v>69145</v>
      </c>
      <c r="M311" s="2">
        <v>39358</v>
      </c>
      <c r="N311" s="3">
        <v>332</v>
      </c>
      <c r="O311" s="1">
        <v>159</v>
      </c>
    </row>
    <row r="312" spans="1:15">
      <c r="A312" s="1">
        <v>68902</v>
      </c>
      <c r="B312" s="2">
        <v>39356</v>
      </c>
      <c r="C312" s="3">
        <v>332</v>
      </c>
      <c r="D312" s="1">
        <v>369</v>
      </c>
      <c r="F312" s="1">
        <v>17417</v>
      </c>
      <c r="G312" s="2">
        <v>38931</v>
      </c>
      <c r="H312" s="3">
        <v>3429</v>
      </c>
      <c r="I312" s="1">
        <v>150</v>
      </c>
      <c r="L312" s="1">
        <v>68902</v>
      </c>
      <c r="M312" s="2">
        <v>39356</v>
      </c>
      <c r="N312" s="3">
        <v>332</v>
      </c>
      <c r="O312" s="1">
        <v>369</v>
      </c>
    </row>
    <row r="313" spans="1:15">
      <c r="A313" s="1">
        <v>68588</v>
      </c>
      <c r="B313" s="2">
        <v>39354</v>
      </c>
      <c r="C313" s="3">
        <v>1500</v>
      </c>
      <c r="D313" s="1">
        <v>382</v>
      </c>
      <c r="F313" s="1">
        <v>17440</v>
      </c>
      <c r="G313" s="2">
        <v>38931</v>
      </c>
      <c r="H313" s="3">
        <v>542</v>
      </c>
      <c r="I313" s="1">
        <v>1033</v>
      </c>
      <c r="L313" s="1">
        <v>68588</v>
      </c>
      <c r="M313" s="2">
        <v>39354</v>
      </c>
      <c r="N313" s="3">
        <v>1500</v>
      </c>
      <c r="O313" s="1">
        <v>382</v>
      </c>
    </row>
    <row r="314" spans="1:15">
      <c r="A314" s="1">
        <v>68620</v>
      </c>
      <c r="B314" s="2">
        <v>39354</v>
      </c>
      <c r="C314" s="3">
        <v>2956</v>
      </c>
      <c r="D314" s="1">
        <v>1578</v>
      </c>
      <c r="F314" s="1">
        <v>17450</v>
      </c>
      <c r="G314" s="2">
        <v>38931</v>
      </c>
      <c r="H314" s="3">
        <v>921</v>
      </c>
      <c r="I314" s="1">
        <v>768</v>
      </c>
      <c r="L314" s="1">
        <v>68620</v>
      </c>
      <c r="M314" s="2">
        <v>39354</v>
      </c>
      <c r="N314" s="3">
        <v>2956</v>
      </c>
      <c r="O314" s="1">
        <v>1578</v>
      </c>
    </row>
    <row r="315" spans="1:15">
      <c r="A315" s="1">
        <v>68641</v>
      </c>
      <c r="B315" s="2">
        <v>39354</v>
      </c>
      <c r="C315" s="3">
        <v>449</v>
      </c>
      <c r="D315" s="1">
        <v>899</v>
      </c>
      <c r="F315" s="1">
        <v>17348</v>
      </c>
      <c r="G315" s="2">
        <v>38930</v>
      </c>
      <c r="H315" s="3">
        <v>2995</v>
      </c>
      <c r="I315" s="1">
        <v>129</v>
      </c>
      <c r="L315" s="1">
        <v>68641</v>
      </c>
      <c r="M315" s="2">
        <v>39354</v>
      </c>
      <c r="N315" s="3">
        <v>449</v>
      </c>
      <c r="O315" s="1">
        <v>899</v>
      </c>
    </row>
    <row r="316" spans="1:15">
      <c r="A316" s="1">
        <v>68575</v>
      </c>
      <c r="B316" s="2">
        <v>39353</v>
      </c>
      <c r="C316" s="3">
        <v>7794</v>
      </c>
      <c r="D316" s="1">
        <v>400</v>
      </c>
      <c r="F316" s="1">
        <v>17354</v>
      </c>
      <c r="G316" s="2">
        <v>38930</v>
      </c>
      <c r="H316" s="3">
        <v>4785</v>
      </c>
      <c r="I316" s="1">
        <v>17960</v>
      </c>
      <c r="L316" s="1">
        <v>68575</v>
      </c>
      <c r="M316" s="2">
        <v>39353</v>
      </c>
      <c r="N316" s="3">
        <v>7794</v>
      </c>
      <c r="O316" s="1">
        <v>400</v>
      </c>
    </row>
    <row r="317" spans="1:15">
      <c r="A317" s="1">
        <v>68371</v>
      </c>
      <c r="B317" s="2">
        <v>39352</v>
      </c>
      <c r="C317" s="3">
        <v>1335</v>
      </c>
      <c r="D317" s="1">
        <v>259</v>
      </c>
      <c r="F317" s="1">
        <v>17259</v>
      </c>
      <c r="G317" s="2">
        <v>38929</v>
      </c>
      <c r="H317" s="3">
        <v>1686</v>
      </c>
      <c r="I317" s="1">
        <v>399</v>
      </c>
      <c r="L317" s="1">
        <v>68371</v>
      </c>
      <c r="M317" s="2">
        <v>39352</v>
      </c>
      <c r="N317" s="3">
        <v>1335</v>
      </c>
      <c r="O317" s="1">
        <v>259</v>
      </c>
    </row>
    <row r="318" spans="1:15">
      <c r="A318" s="1">
        <v>68431</v>
      </c>
      <c r="B318" s="2">
        <v>39352</v>
      </c>
      <c r="C318" s="3">
        <v>5096</v>
      </c>
      <c r="D318" s="1">
        <v>129</v>
      </c>
      <c r="F318" s="1">
        <v>17282</v>
      </c>
      <c r="G318" s="2">
        <v>38929</v>
      </c>
      <c r="H318" s="3">
        <v>3610</v>
      </c>
      <c r="I318" s="1">
        <v>130</v>
      </c>
      <c r="L318" s="1">
        <v>68431</v>
      </c>
      <c r="M318" s="2">
        <v>39352</v>
      </c>
      <c r="N318" s="3">
        <v>5096</v>
      </c>
      <c r="O318" s="1">
        <v>129</v>
      </c>
    </row>
    <row r="319" spans="1:15">
      <c r="A319" s="1">
        <v>68266</v>
      </c>
      <c r="B319" s="2">
        <v>39351</v>
      </c>
      <c r="C319" s="3">
        <v>1672</v>
      </c>
      <c r="D319" s="1">
        <v>2089</v>
      </c>
      <c r="F319" s="1">
        <v>17141</v>
      </c>
      <c r="G319" s="2">
        <v>38928</v>
      </c>
      <c r="H319" s="3">
        <v>1286</v>
      </c>
      <c r="I319" s="1">
        <v>599</v>
      </c>
      <c r="L319" s="1">
        <v>68266</v>
      </c>
      <c r="M319" s="2">
        <v>39351</v>
      </c>
      <c r="N319" s="3">
        <v>1672</v>
      </c>
      <c r="O319" s="1">
        <v>2089</v>
      </c>
    </row>
    <row r="320" spans="1:15">
      <c r="A320" s="1">
        <v>68324</v>
      </c>
      <c r="B320" s="2">
        <v>39351</v>
      </c>
      <c r="C320" s="3">
        <v>4981</v>
      </c>
      <c r="D320" s="1">
        <v>6999</v>
      </c>
      <c r="F320" s="1">
        <v>17161</v>
      </c>
      <c r="G320" s="2">
        <v>38928</v>
      </c>
      <c r="H320" s="3">
        <v>198</v>
      </c>
      <c r="I320" s="1">
        <v>340</v>
      </c>
      <c r="L320" s="1">
        <v>68324</v>
      </c>
      <c r="M320" s="2">
        <v>39351</v>
      </c>
      <c r="N320" s="3">
        <v>4981</v>
      </c>
      <c r="O320" s="1">
        <v>6999</v>
      </c>
    </row>
    <row r="321" spans="1:15">
      <c r="A321" s="1">
        <v>68344</v>
      </c>
      <c r="B321" s="2">
        <v>39351</v>
      </c>
      <c r="C321" s="3">
        <v>6561</v>
      </c>
      <c r="D321" s="1">
        <v>120</v>
      </c>
      <c r="F321" s="1">
        <v>17183</v>
      </c>
      <c r="G321" s="2">
        <v>38928</v>
      </c>
      <c r="H321" s="3">
        <v>3330</v>
      </c>
      <c r="I321" s="1">
        <v>149</v>
      </c>
      <c r="L321" s="1">
        <v>68344</v>
      </c>
      <c r="M321" s="2">
        <v>39351</v>
      </c>
      <c r="N321" s="3">
        <v>6561</v>
      </c>
      <c r="O321" s="1">
        <v>120</v>
      </c>
    </row>
    <row r="322" spans="1:15">
      <c r="A322" s="1">
        <v>68155</v>
      </c>
      <c r="B322" s="2">
        <v>39350</v>
      </c>
      <c r="C322" s="3">
        <v>3868</v>
      </c>
      <c r="D322" s="1">
        <v>1110</v>
      </c>
      <c r="F322" s="1">
        <v>17196</v>
      </c>
      <c r="G322" s="2">
        <v>38928</v>
      </c>
      <c r="H322" s="3">
        <v>3794</v>
      </c>
      <c r="I322" s="1">
        <v>650</v>
      </c>
      <c r="L322" s="1">
        <v>68155</v>
      </c>
      <c r="M322" s="2">
        <v>39350</v>
      </c>
      <c r="N322" s="3">
        <v>3868</v>
      </c>
      <c r="O322" s="1">
        <v>1110</v>
      </c>
    </row>
    <row r="323" spans="1:15">
      <c r="A323" s="1">
        <v>68199</v>
      </c>
      <c r="B323" s="2">
        <v>39350</v>
      </c>
      <c r="C323" s="3">
        <v>5959</v>
      </c>
      <c r="D323" s="1">
        <v>299</v>
      </c>
      <c r="F323" s="1">
        <v>17220</v>
      </c>
      <c r="G323" s="2">
        <v>38928</v>
      </c>
      <c r="H323" s="3">
        <v>5096</v>
      </c>
      <c r="I323" s="1">
        <v>1149</v>
      </c>
      <c r="L323" s="1">
        <v>68199</v>
      </c>
      <c r="M323" s="2">
        <v>39350</v>
      </c>
      <c r="N323" s="3">
        <v>5959</v>
      </c>
      <c r="O323" s="1">
        <v>299</v>
      </c>
    </row>
    <row r="324" spans="1:15">
      <c r="A324" s="1">
        <v>68001</v>
      </c>
      <c r="B324" s="2">
        <v>39349</v>
      </c>
      <c r="C324" s="3">
        <v>2393</v>
      </c>
      <c r="D324" s="1">
        <v>999</v>
      </c>
      <c r="F324" s="1">
        <v>17045</v>
      </c>
      <c r="G324" s="2">
        <v>38927</v>
      </c>
      <c r="H324" s="3">
        <v>1121</v>
      </c>
      <c r="I324" s="1">
        <v>1380</v>
      </c>
      <c r="L324" s="1">
        <v>68001</v>
      </c>
      <c r="M324" s="2">
        <v>39349</v>
      </c>
      <c r="N324" s="3">
        <v>2393</v>
      </c>
      <c r="O324" s="1">
        <v>999</v>
      </c>
    </row>
    <row r="325" spans="1:15">
      <c r="A325" s="1">
        <v>68032</v>
      </c>
      <c r="B325" s="2">
        <v>39349</v>
      </c>
      <c r="C325" s="3">
        <v>3596</v>
      </c>
      <c r="D325" s="1">
        <v>69</v>
      </c>
      <c r="F325" s="1">
        <v>17050</v>
      </c>
      <c r="G325" s="2">
        <v>38927</v>
      </c>
      <c r="H325" s="3">
        <v>1335</v>
      </c>
      <c r="I325" s="1">
        <v>1587</v>
      </c>
      <c r="L325" s="1">
        <v>68032</v>
      </c>
      <c r="M325" s="2">
        <v>39349</v>
      </c>
      <c r="N325" s="3">
        <v>3596</v>
      </c>
      <c r="O325" s="1">
        <v>69</v>
      </c>
    </row>
    <row r="326" spans="1:15">
      <c r="A326" s="1">
        <v>68082</v>
      </c>
      <c r="B326" s="2">
        <v>39349</v>
      </c>
      <c r="C326" s="3">
        <v>7778</v>
      </c>
      <c r="D326" s="1">
        <v>400</v>
      </c>
      <c r="F326" s="1">
        <v>17068</v>
      </c>
      <c r="G326" s="2">
        <v>38927</v>
      </c>
      <c r="H326" s="3">
        <v>2036</v>
      </c>
      <c r="I326" s="1">
        <v>249</v>
      </c>
      <c r="L326" s="1">
        <v>68082</v>
      </c>
      <c r="M326" s="2">
        <v>39349</v>
      </c>
      <c r="N326" s="3">
        <v>7778</v>
      </c>
      <c r="O326" s="1">
        <v>400</v>
      </c>
    </row>
    <row r="327" spans="1:15">
      <c r="A327" s="1">
        <v>67844</v>
      </c>
      <c r="B327" s="2">
        <v>39348</v>
      </c>
      <c r="C327" s="3">
        <v>1246</v>
      </c>
      <c r="D327" s="1">
        <v>1499</v>
      </c>
      <c r="F327" s="1">
        <v>17085</v>
      </c>
      <c r="G327" s="2">
        <v>38927</v>
      </c>
      <c r="H327" s="3">
        <v>284</v>
      </c>
      <c r="I327" s="1">
        <v>279</v>
      </c>
      <c r="L327" s="1">
        <v>67844</v>
      </c>
      <c r="M327" s="2">
        <v>39348</v>
      </c>
      <c r="N327" s="3">
        <v>1246</v>
      </c>
      <c r="O327" s="1">
        <v>1499</v>
      </c>
    </row>
    <row r="328" spans="1:15">
      <c r="A328" s="1">
        <v>67700</v>
      </c>
      <c r="B328" s="2">
        <v>39347</v>
      </c>
      <c r="C328" s="3">
        <v>1121</v>
      </c>
      <c r="D328" s="1">
        <v>59</v>
      </c>
      <c r="F328" s="1">
        <v>17134</v>
      </c>
      <c r="G328" s="2">
        <v>38927</v>
      </c>
      <c r="H328" s="3">
        <v>977</v>
      </c>
      <c r="I328" s="1">
        <v>1299</v>
      </c>
      <c r="L328" s="1">
        <v>67700</v>
      </c>
      <c r="M328" s="2">
        <v>39347</v>
      </c>
      <c r="N328" s="3">
        <v>1121</v>
      </c>
      <c r="O328" s="1">
        <v>59</v>
      </c>
    </row>
    <row r="329" spans="1:15">
      <c r="A329" s="1">
        <v>67741</v>
      </c>
      <c r="B329" s="2">
        <v>39347</v>
      </c>
      <c r="C329" s="3">
        <v>284</v>
      </c>
      <c r="D329" s="1">
        <v>58</v>
      </c>
      <c r="F329" s="1">
        <v>16990</v>
      </c>
      <c r="G329" s="2">
        <v>38926</v>
      </c>
      <c r="H329" s="3">
        <v>1677</v>
      </c>
      <c r="I329" s="1">
        <v>2990</v>
      </c>
      <c r="L329" s="1">
        <v>67741</v>
      </c>
      <c r="M329" s="2">
        <v>39347</v>
      </c>
      <c r="N329" s="3">
        <v>284</v>
      </c>
      <c r="O329" s="1">
        <v>58</v>
      </c>
    </row>
    <row r="330" spans="1:15">
      <c r="A330" s="1">
        <v>67788</v>
      </c>
      <c r="B330" s="2">
        <v>39347</v>
      </c>
      <c r="C330" s="3">
        <v>539</v>
      </c>
      <c r="D330" s="1">
        <v>3591</v>
      </c>
      <c r="F330" s="1">
        <v>16998</v>
      </c>
      <c r="G330" s="2">
        <v>38926</v>
      </c>
      <c r="H330" s="3">
        <v>2205</v>
      </c>
      <c r="I330" s="1">
        <v>99</v>
      </c>
      <c r="L330" s="1">
        <v>67788</v>
      </c>
      <c r="M330" s="2">
        <v>39347</v>
      </c>
      <c r="N330" s="3">
        <v>539</v>
      </c>
      <c r="O330" s="1">
        <v>3591</v>
      </c>
    </row>
    <row r="331" spans="1:15">
      <c r="A331" s="1">
        <v>67796</v>
      </c>
      <c r="B331" s="2">
        <v>39347</v>
      </c>
      <c r="C331" s="3">
        <v>5918</v>
      </c>
      <c r="D331" s="1">
        <v>450</v>
      </c>
      <c r="F331" s="1">
        <v>17003</v>
      </c>
      <c r="G331" s="2">
        <v>38926</v>
      </c>
      <c r="H331" s="3">
        <v>284</v>
      </c>
      <c r="I331" s="1">
        <v>733</v>
      </c>
      <c r="L331" s="1">
        <v>67796</v>
      </c>
      <c r="M331" s="2">
        <v>39347</v>
      </c>
      <c r="N331" s="3">
        <v>5918</v>
      </c>
      <c r="O331" s="1">
        <v>450</v>
      </c>
    </row>
    <row r="332" spans="1:15">
      <c r="A332" s="1">
        <v>67827</v>
      </c>
      <c r="B332" s="2">
        <v>39347</v>
      </c>
      <c r="C332" s="3">
        <v>7735</v>
      </c>
      <c r="D332" s="1">
        <v>800</v>
      </c>
      <c r="F332" s="1">
        <v>17019</v>
      </c>
      <c r="G332" s="2">
        <v>38926</v>
      </c>
      <c r="H332" s="3">
        <v>4687</v>
      </c>
      <c r="I332" s="1">
        <v>65</v>
      </c>
      <c r="L332" s="1">
        <v>67827</v>
      </c>
      <c r="M332" s="2">
        <v>39347</v>
      </c>
      <c r="N332" s="3">
        <v>7735</v>
      </c>
      <c r="O332" s="1">
        <v>800</v>
      </c>
    </row>
    <row r="333" spans="1:15">
      <c r="A333" s="1">
        <v>67638</v>
      </c>
      <c r="B333" s="2">
        <v>39346</v>
      </c>
      <c r="C333" s="3">
        <v>3212</v>
      </c>
      <c r="D333" s="1">
        <v>450</v>
      </c>
      <c r="F333" s="1">
        <v>16908</v>
      </c>
      <c r="G333" s="2">
        <v>38925</v>
      </c>
      <c r="H333" s="3">
        <v>2787</v>
      </c>
      <c r="I333" s="1">
        <v>130</v>
      </c>
      <c r="L333" s="1">
        <v>67638</v>
      </c>
      <c r="M333" s="2">
        <v>39346</v>
      </c>
      <c r="N333" s="3">
        <v>3212</v>
      </c>
      <c r="O333" s="1">
        <v>450</v>
      </c>
    </row>
    <row r="334" spans="1:15">
      <c r="A334" s="1">
        <v>67658</v>
      </c>
      <c r="B334" s="2">
        <v>39346</v>
      </c>
      <c r="C334" s="3">
        <v>449</v>
      </c>
      <c r="D334" s="1">
        <v>1799</v>
      </c>
      <c r="F334" s="1">
        <v>16911</v>
      </c>
      <c r="G334" s="2">
        <v>38925</v>
      </c>
      <c r="H334" s="3">
        <v>284</v>
      </c>
      <c r="I334" s="1">
        <v>3889</v>
      </c>
      <c r="L334" s="1">
        <v>67658</v>
      </c>
      <c r="M334" s="2">
        <v>39346</v>
      </c>
      <c r="N334" s="3">
        <v>449</v>
      </c>
      <c r="O334" s="1">
        <v>1799</v>
      </c>
    </row>
    <row r="335" spans="1:15">
      <c r="A335" s="1">
        <v>67377</v>
      </c>
      <c r="B335" s="2">
        <v>39344</v>
      </c>
      <c r="C335" s="3">
        <v>1726</v>
      </c>
      <c r="D335" s="1">
        <v>2299</v>
      </c>
      <c r="F335" s="1">
        <v>16764</v>
      </c>
      <c r="G335" s="2">
        <v>38923</v>
      </c>
      <c r="H335" s="3">
        <v>332</v>
      </c>
      <c r="I335" s="1">
        <v>31011</v>
      </c>
      <c r="L335" s="1">
        <v>67377</v>
      </c>
      <c r="M335" s="2">
        <v>39344</v>
      </c>
      <c r="N335" s="3">
        <v>1726</v>
      </c>
      <c r="O335" s="1">
        <v>2299</v>
      </c>
    </row>
    <row r="336" spans="1:15">
      <c r="A336" s="1">
        <v>67441</v>
      </c>
      <c r="B336" s="2">
        <v>39344</v>
      </c>
      <c r="C336" s="3">
        <v>5781</v>
      </c>
      <c r="D336" s="1">
        <v>1743</v>
      </c>
      <c r="F336" s="1">
        <v>16652</v>
      </c>
      <c r="G336" s="2">
        <v>38922</v>
      </c>
      <c r="H336" s="3">
        <v>1117</v>
      </c>
      <c r="I336" s="1">
        <v>1025</v>
      </c>
      <c r="L336" s="1">
        <v>67441</v>
      </c>
      <c r="M336" s="2">
        <v>39344</v>
      </c>
      <c r="N336" s="3">
        <v>5781</v>
      </c>
      <c r="O336" s="1">
        <v>1743</v>
      </c>
    </row>
    <row r="337" spans="1:15">
      <c r="A337" s="1">
        <v>67303</v>
      </c>
      <c r="B337" s="2">
        <v>39343</v>
      </c>
      <c r="C337" s="3">
        <v>3133</v>
      </c>
      <c r="D337" s="1">
        <v>400</v>
      </c>
      <c r="F337" s="1">
        <v>16541</v>
      </c>
      <c r="G337" s="2">
        <v>38920</v>
      </c>
      <c r="H337" s="3">
        <v>4608</v>
      </c>
      <c r="I337" s="1">
        <v>1262</v>
      </c>
      <c r="L337" s="1">
        <v>67303</v>
      </c>
      <c r="M337" s="2">
        <v>39343</v>
      </c>
      <c r="N337" s="3">
        <v>3133</v>
      </c>
      <c r="O337" s="1">
        <v>400</v>
      </c>
    </row>
    <row r="338" spans="1:15">
      <c r="A338" s="1">
        <v>67336</v>
      </c>
      <c r="B338" s="2">
        <v>39343</v>
      </c>
      <c r="C338" s="3">
        <v>6014</v>
      </c>
      <c r="D338" s="1">
        <v>58</v>
      </c>
      <c r="F338" s="1">
        <v>16552</v>
      </c>
      <c r="G338" s="2">
        <v>38920</v>
      </c>
      <c r="H338" s="3">
        <v>5051</v>
      </c>
      <c r="I338" s="1">
        <v>400</v>
      </c>
      <c r="L338" s="1">
        <v>67336</v>
      </c>
      <c r="M338" s="2">
        <v>39343</v>
      </c>
      <c r="N338" s="3">
        <v>6014</v>
      </c>
      <c r="O338" s="1">
        <v>58</v>
      </c>
    </row>
    <row r="339" spans="1:15">
      <c r="A339" s="1">
        <v>67178</v>
      </c>
      <c r="B339" s="2">
        <v>39342</v>
      </c>
      <c r="C339" s="3">
        <v>1672</v>
      </c>
      <c r="D339" s="1">
        <v>1251</v>
      </c>
      <c r="F339" s="1">
        <v>16451</v>
      </c>
      <c r="G339" s="2">
        <v>38919</v>
      </c>
      <c r="H339" s="3">
        <v>332</v>
      </c>
      <c r="I339" s="1">
        <v>1859</v>
      </c>
      <c r="L339" s="1">
        <v>67178</v>
      </c>
      <c r="M339" s="2">
        <v>39342</v>
      </c>
      <c r="N339" s="3">
        <v>1672</v>
      </c>
      <c r="O339" s="1">
        <v>1251</v>
      </c>
    </row>
    <row r="340" spans="1:15">
      <c r="A340" s="1">
        <v>67047</v>
      </c>
      <c r="B340" s="2">
        <v>39341</v>
      </c>
      <c r="C340" s="3">
        <v>2989</v>
      </c>
      <c r="D340" s="1">
        <v>300</v>
      </c>
      <c r="F340" s="1">
        <v>16470</v>
      </c>
      <c r="G340" s="2">
        <v>38919</v>
      </c>
      <c r="H340" s="3">
        <v>542</v>
      </c>
      <c r="I340" s="1">
        <v>99</v>
      </c>
      <c r="L340" s="1">
        <v>67047</v>
      </c>
      <c r="M340" s="2">
        <v>39341</v>
      </c>
      <c r="N340" s="3">
        <v>2989</v>
      </c>
      <c r="O340" s="1">
        <v>300</v>
      </c>
    </row>
    <row r="341" spans="1:15">
      <c r="A341" s="1">
        <v>66820</v>
      </c>
      <c r="B341" s="2">
        <v>39340</v>
      </c>
      <c r="C341" s="3">
        <v>1286</v>
      </c>
      <c r="D341" s="1">
        <v>6990</v>
      </c>
      <c r="F341" s="1">
        <v>16297</v>
      </c>
      <c r="G341" s="2">
        <v>38917</v>
      </c>
      <c r="H341" s="3">
        <v>284</v>
      </c>
      <c r="I341" s="1">
        <v>349</v>
      </c>
      <c r="L341" s="1">
        <v>66820</v>
      </c>
      <c r="M341" s="2">
        <v>39340</v>
      </c>
      <c r="N341" s="3">
        <v>1286</v>
      </c>
      <c r="O341" s="1">
        <v>6990</v>
      </c>
    </row>
    <row r="342" spans="1:15">
      <c r="A342" s="1">
        <v>66883</v>
      </c>
      <c r="B342" s="2">
        <v>39340</v>
      </c>
      <c r="C342" s="3">
        <v>3794</v>
      </c>
      <c r="D342" s="1">
        <v>1799</v>
      </c>
      <c r="F342" s="1">
        <v>16194</v>
      </c>
      <c r="G342" s="2">
        <v>38916</v>
      </c>
      <c r="H342" s="3">
        <v>1246</v>
      </c>
      <c r="I342" s="1">
        <v>1087</v>
      </c>
      <c r="L342" s="1">
        <v>66883</v>
      </c>
      <c r="M342" s="2">
        <v>39340</v>
      </c>
      <c r="N342" s="3">
        <v>3794</v>
      </c>
      <c r="O342" s="1">
        <v>1799</v>
      </c>
    </row>
    <row r="343" spans="1:15">
      <c r="A343" s="1">
        <v>66966</v>
      </c>
      <c r="B343" s="2">
        <v>39340</v>
      </c>
      <c r="C343" s="3">
        <v>7735</v>
      </c>
      <c r="D343" s="1">
        <v>5989</v>
      </c>
      <c r="F343" s="1">
        <v>16231</v>
      </c>
      <c r="G343" s="2">
        <v>38916</v>
      </c>
      <c r="H343" s="3">
        <v>332</v>
      </c>
      <c r="I343" s="1">
        <v>6850</v>
      </c>
      <c r="L343" s="1">
        <v>66966</v>
      </c>
      <c r="M343" s="2">
        <v>39340</v>
      </c>
      <c r="N343" s="3">
        <v>7735</v>
      </c>
      <c r="O343" s="1">
        <v>5989</v>
      </c>
    </row>
    <row r="344" spans="1:15">
      <c r="A344" s="1">
        <v>66975</v>
      </c>
      <c r="B344" s="2">
        <v>39340</v>
      </c>
      <c r="C344" s="3">
        <v>805</v>
      </c>
      <c r="D344" s="1">
        <v>3998</v>
      </c>
      <c r="F344" s="1">
        <v>16257</v>
      </c>
      <c r="G344" s="2">
        <v>38916</v>
      </c>
      <c r="H344" s="3">
        <v>542</v>
      </c>
      <c r="I344" s="1">
        <v>480</v>
      </c>
      <c r="L344" s="1">
        <v>66975</v>
      </c>
      <c r="M344" s="2">
        <v>39340</v>
      </c>
      <c r="N344" s="3">
        <v>805</v>
      </c>
      <c r="O344" s="1">
        <v>3998</v>
      </c>
    </row>
    <row r="345" spans="1:15">
      <c r="A345" s="1">
        <v>66798</v>
      </c>
      <c r="B345" s="2">
        <v>39339</v>
      </c>
      <c r="C345" s="3">
        <v>7724</v>
      </c>
      <c r="D345" s="1">
        <v>400</v>
      </c>
      <c r="F345" s="1">
        <v>15904</v>
      </c>
      <c r="G345" s="2">
        <v>38915</v>
      </c>
      <c r="H345" s="3">
        <v>1335</v>
      </c>
      <c r="I345" s="1">
        <v>1999</v>
      </c>
      <c r="L345" s="1">
        <v>66798</v>
      </c>
      <c r="M345" s="2">
        <v>39339</v>
      </c>
      <c r="N345" s="3">
        <v>7724</v>
      </c>
      <c r="O345" s="1">
        <v>400</v>
      </c>
    </row>
    <row r="346" spans="1:15">
      <c r="A346" s="1">
        <v>66593</v>
      </c>
      <c r="B346" s="2">
        <v>39338</v>
      </c>
      <c r="C346" s="3">
        <v>1686</v>
      </c>
      <c r="D346" s="1">
        <v>999</v>
      </c>
      <c r="F346" s="1">
        <v>15908</v>
      </c>
      <c r="G346" s="2">
        <v>38915</v>
      </c>
      <c r="H346" s="3">
        <v>139</v>
      </c>
      <c r="I346" s="1">
        <v>6849</v>
      </c>
      <c r="L346" s="1">
        <v>66593</v>
      </c>
      <c r="M346" s="2">
        <v>39338</v>
      </c>
      <c r="N346" s="3">
        <v>1686</v>
      </c>
      <c r="O346" s="1">
        <v>999</v>
      </c>
    </row>
    <row r="347" spans="1:15">
      <c r="A347" s="1">
        <v>66673</v>
      </c>
      <c r="B347" s="2">
        <v>39338</v>
      </c>
      <c r="C347" s="3">
        <v>6997</v>
      </c>
      <c r="D347" s="1">
        <v>7700</v>
      </c>
      <c r="F347" s="1">
        <v>15955</v>
      </c>
      <c r="G347" s="2">
        <v>38915</v>
      </c>
      <c r="H347" s="3">
        <v>198</v>
      </c>
      <c r="I347" s="1">
        <v>110</v>
      </c>
      <c r="L347" s="1">
        <v>66673</v>
      </c>
      <c r="M347" s="2">
        <v>39338</v>
      </c>
      <c r="N347" s="3">
        <v>6997</v>
      </c>
      <c r="O347" s="1">
        <v>7700</v>
      </c>
    </row>
    <row r="348" spans="1:15">
      <c r="A348" s="1">
        <v>66466</v>
      </c>
      <c r="B348" s="2">
        <v>39337</v>
      </c>
      <c r="C348" s="3">
        <v>1686</v>
      </c>
      <c r="D348" s="1">
        <v>7600</v>
      </c>
      <c r="F348" s="1">
        <v>15968</v>
      </c>
      <c r="G348" s="2">
        <v>38915</v>
      </c>
      <c r="H348" s="3">
        <v>2307</v>
      </c>
      <c r="I348" s="1">
        <v>699</v>
      </c>
      <c r="L348" s="1">
        <v>66466</v>
      </c>
      <c r="M348" s="2">
        <v>39337</v>
      </c>
      <c r="N348" s="3">
        <v>1686</v>
      </c>
      <c r="O348" s="1">
        <v>7600</v>
      </c>
    </row>
    <row r="349" spans="1:15">
      <c r="A349" s="1">
        <v>66521</v>
      </c>
      <c r="B349" s="2">
        <v>39337</v>
      </c>
      <c r="C349" s="3">
        <v>4780</v>
      </c>
      <c r="D349" s="1">
        <v>583</v>
      </c>
      <c r="F349" s="1">
        <v>15979</v>
      </c>
      <c r="G349" s="2">
        <v>38915</v>
      </c>
      <c r="H349" s="3">
        <v>2549</v>
      </c>
      <c r="I349" s="1">
        <v>14199</v>
      </c>
      <c r="L349" s="1">
        <v>66521</v>
      </c>
      <c r="M349" s="2">
        <v>39337</v>
      </c>
      <c r="N349" s="3">
        <v>4780</v>
      </c>
      <c r="O349" s="1">
        <v>583</v>
      </c>
    </row>
    <row r="350" spans="1:15">
      <c r="A350" s="1">
        <v>66343</v>
      </c>
      <c r="B350" s="2">
        <v>39336</v>
      </c>
      <c r="C350" s="3">
        <v>1672</v>
      </c>
      <c r="D350" s="1">
        <v>5998</v>
      </c>
      <c r="F350" s="1">
        <v>16026</v>
      </c>
      <c r="G350" s="2">
        <v>38915</v>
      </c>
      <c r="H350" s="3">
        <v>3292</v>
      </c>
      <c r="I350" s="1">
        <v>1299</v>
      </c>
      <c r="L350" s="1">
        <v>66343</v>
      </c>
      <c r="M350" s="2">
        <v>39336</v>
      </c>
      <c r="N350" s="3">
        <v>1672</v>
      </c>
      <c r="O350" s="1">
        <v>5998</v>
      </c>
    </row>
    <row r="351" spans="1:15">
      <c r="A351" s="1">
        <v>66347</v>
      </c>
      <c r="B351" s="2">
        <v>39336</v>
      </c>
      <c r="C351" s="3">
        <v>198</v>
      </c>
      <c r="D351" s="1">
        <v>382</v>
      </c>
      <c r="F351" s="1">
        <v>16027</v>
      </c>
      <c r="G351" s="2">
        <v>38915</v>
      </c>
      <c r="H351" s="3">
        <v>332</v>
      </c>
      <c r="I351" s="1">
        <v>699</v>
      </c>
      <c r="L351" s="1">
        <v>66347</v>
      </c>
      <c r="M351" s="2">
        <v>39336</v>
      </c>
      <c r="N351" s="3">
        <v>198</v>
      </c>
      <c r="O351" s="1">
        <v>382</v>
      </c>
    </row>
    <row r="352" spans="1:15">
      <c r="A352" s="1">
        <v>66377</v>
      </c>
      <c r="B352" s="2">
        <v>39336</v>
      </c>
      <c r="C352" s="3">
        <v>3330</v>
      </c>
      <c r="D352" s="1">
        <v>888</v>
      </c>
      <c r="F352" s="1">
        <v>16083</v>
      </c>
      <c r="G352" s="2">
        <v>38915</v>
      </c>
      <c r="H352" s="3">
        <v>449</v>
      </c>
      <c r="I352" s="1">
        <v>2798</v>
      </c>
      <c r="L352" s="1">
        <v>66377</v>
      </c>
      <c r="M352" s="2">
        <v>39336</v>
      </c>
      <c r="N352" s="3">
        <v>3330</v>
      </c>
      <c r="O352" s="1">
        <v>888</v>
      </c>
    </row>
    <row r="353" spans="1:15">
      <c r="A353" s="1">
        <v>66220</v>
      </c>
      <c r="B353" s="2">
        <v>39335</v>
      </c>
      <c r="C353" s="3">
        <v>1686</v>
      </c>
      <c r="D353" s="1">
        <v>39700</v>
      </c>
      <c r="F353" s="1">
        <v>16084</v>
      </c>
      <c r="G353" s="2">
        <v>38915</v>
      </c>
      <c r="H353" s="3">
        <v>4515</v>
      </c>
      <c r="I353" s="1">
        <v>19990</v>
      </c>
      <c r="L353" s="1">
        <v>66220</v>
      </c>
      <c r="M353" s="2">
        <v>39335</v>
      </c>
      <c r="N353" s="3">
        <v>1686</v>
      </c>
      <c r="O353" s="1">
        <v>39700</v>
      </c>
    </row>
    <row r="354" spans="1:15">
      <c r="A354" s="1">
        <v>66238</v>
      </c>
      <c r="B354" s="2">
        <v>39335</v>
      </c>
      <c r="C354" s="3">
        <v>3212</v>
      </c>
      <c r="D354" s="1">
        <v>9990</v>
      </c>
      <c r="F354" s="1">
        <v>16117</v>
      </c>
      <c r="G354" s="2">
        <v>38915</v>
      </c>
      <c r="H354" s="3">
        <v>5005</v>
      </c>
      <c r="I354" s="1">
        <v>1699</v>
      </c>
      <c r="L354" s="1">
        <v>66238</v>
      </c>
      <c r="M354" s="2">
        <v>39335</v>
      </c>
      <c r="N354" s="3">
        <v>3212</v>
      </c>
      <c r="O354" s="1">
        <v>9990</v>
      </c>
    </row>
    <row r="355" spans="1:15">
      <c r="A355" s="1">
        <v>66245</v>
      </c>
      <c r="B355" s="2">
        <v>39335</v>
      </c>
      <c r="C355" s="3">
        <v>3429</v>
      </c>
      <c r="D355" s="1">
        <v>1899</v>
      </c>
      <c r="F355" s="1">
        <v>16143</v>
      </c>
      <c r="G355" s="2">
        <v>38915</v>
      </c>
      <c r="H355" s="3">
        <v>539</v>
      </c>
      <c r="I355" s="1">
        <v>14980</v>
      </c>
      <c r="L355" s="1">
        <v>66245</v>
      </c>
      <c r="M355" s="2">
        <v>39335</v>
      </c>
      <c r="N355" s="3">
        <v>3429</v>
      </c>
      <c r="O355" s="1">
        <v>1899</v>
      </c>
    </row>
    <row r="356" spans="1:15">
      <c r="A356" s="1">
        <v>66255</v>
      </c>
      <c r="B356" s="2">
        <v>39335</v>
      </c>
      <c r="C356" s="3">
        <v>4389</v>
      </c>
      <c r="D356" s="1">
        <v>458</v>
      </c>
      <c r="F356" s="1">
        <v>16171</v>
      </c>
      <c r="G356" s="2">
        <v>38915</v>
      </c>
      <c r="H356" s="3">
        <v>805</v>
      </c>
      <c r="I356" s="1">
        <v>545</v>
      </c>
      <c r="L356" s="1">
        <v>66255</v>
      </c>
      <c r="M356" s="2">
        <v>39335</v>
      </c>
      <c r="N356" s="3">
        <v>4389</v>
      </c>
      <c r="O356" s="1">
        <v>458</v>
      </c>
    </row>
    <row r="357" spans="1:15">
      <c r="A357" s="1">
        <v>66278</v>
      </c>
      <c r="B357" s="2">
        <v>39335</v>
      </c>
      <c r="C357" s="3">
        <v>5959</v>
      </c>
      <c r="D357" s="1">
        <v>198</v>
      </c>
      <c r="F357" s="1">
        <v>16186</v>
      </c>
      <c r="G357" s="2">
        <v>38915</v>
      </c>
      <c r="H357" s="3">
        <v>977</v>
      </c>
      <c r="I357" s="1">
        <v>24008</v>
      </c>
      <c r="L357" s="1">
        <v>66278</v>
      </c>
      <c r="M357" s="2">
        <v>39335</v>
      </c>
      <c r="N357" s="3">
        <v>5959</v>
      </c>
      <c r="O357" s="1">
        <v>198</v>
      </c>
    </row>
    <row r="358" spans="1:15">
      <c r="A358" s="1">
        <v>66288</v>
      </c>
      <c r="B358" s="2">
        <v>39335</v>
      </c>
      <c r="C358" s="3">
        <v>646</v>
      </c>
      <c r="D358" s="1">
        <v>1178</v>
      </c>
      <c r="F358" s="1">
        <v>15670</v>
      </c>
      <c r="G358" s="2">
        <v>38914</v>
      </c>
      <c r="H358" s="3">
        <v>1677</v>
      </c>
      <c r="I358" s="1">
        <v>2025</v>
      </c>
      <c r="L358" s="1">
        <v>66288</v>
      </c>
      <c r="M358" s="2">
        <v>39335</v>
      </c>
      <c r="N358" s="3">
        <v>646</v>
      </c>
      <c r="O358" s="1">
        <v>1178</v>
      </c>
    </row>
    <row r="359" spans="1:15">
      <c r="A359" s="1">
        <v>66074</v>
      </c>
      <c r="B359" s="2">
        <v>39334</v>
      </c>
      <c r="C359" s="3">
        <v>2194</v>
      </c>
      <c r="D359" s="1">
        <v>89</v>
      </c>
      <c r="F359" s="1">
        <v>15723</v>
      </c>
      <c r="G359" s="2">
        <v>38914</v>
      </c>
      <c r="H359" s="3">
        <v>2787</v>
      </c>
      <c r="I359" s="1">
        <v>29453</v>
      </c>
      <c r="L359" s="1">
        <v>66074</v>
      </c>
      <c r="M359" s="2">
        <v>39334</v>
      </c>
      <c r="N359" s="3">
        <v>2194</v>
      </c>
      <c r="O359" s="1">
        <v>89</v>
      </c>
    </row>
    <row r="360" spans="1:15">
      <c r="A360" s="1">
        <v>66097</v>
      </c>
      <c r="B360" s="2">
        <v>39334</v>
      </c>
      <c r="C360" s="3">
        <v>3127</v>
      </c>
      <c r="D360" s="1">
        <v>243</v>
      </c>
      <c r="F360" s="1">
        <v>15741</v>
      </c>
      <c r="G360" s="2">
        <v>38914</v>
      </c>
      <c r="H360" s="3">
        <v>3292</v>
      </c>
      <c r="I360" s="1">
        <v>207</v>
      </c>
      <c r="L360" s="1">
        <v>66097</v>
      </c>
      <c r="M360" s="2">
        <v>39334</v>
      </c>
      <c r="N360" s="3">
        <v>3127</v>
      </c>
      <c r="O360" s="1">
        <v>243</v>
      </c>
    </row>
    <row r="361" spans="1:15">
      <c r="A361" s="1">
        <v>66173</v>
      </c>
      <c r="B361" s="2">
        <v>39334</v>
      </c>
      <c r="C361" s="3">
        <v>6716</v>
      </c>
      <c r="D361" s="1">
        <v>4878</v>
      </c>
      <c r="F361" s="1">
        <v>15753</v>
      </c>
      <c r="G361" s="2">
        <v>38914</v>
      </c>
      <c r="H361" s="3">
        <v>3675</v>
      </c>
      <c r="I361" s="1">
        <v>359</v>
      </c>
      <c r="L361" s="1">
        <v>66173</v>
      </c>
      <c r="M361" s="2">
        <v>39334</v>
      </c>
      <c r="N361" s="3">
        <v>6716</v>
      </c>
      <c r="O361" s="1">
        <v>4878</v>
      </c>
    </row>
    <row r="362" spans="1:15">
      <c r="A362" s="1">
        <v>66199</v>
      </c>
      <c r="B362" s="2">
        <v>39334</v>
      </c>
      <c r="C362" s="3">
        <v>977</v>
      </c>
      <c r="D362" s="1">
        <v>1288</v>
      </c>
      <c r="F362" s="1">
        <v>15823</v>
      </c>
      <c r="G362" s="2">
        <v>38914</v>
      </c>
      <c r="H362" s="3">
        <v>4981</v>
      </c>
      <c r="I362" s="1">
        <v>1399</v>
      </c>
      <c r="L362" s="1">
        <v>66199</v>
      </c>
      <c r="M362" s="2">
        <v>39334</v>
      </c>
      <c r="N362" s="3">
        <v>977</v>
      </c>
      <c r="O362" s="1">
        <v>1288</v>
      </c>
    </row>
    <row r="363" spans="1:15">
      <c r="A363" s="1">
        <v>65928</v>
      </c>
      <c r="B363" s="2">
        <v>39333</v>
      </c>
      <c r="C363" s="3">
        <v>1726</v>
      </c>
      <c r="D363" s="1">
        <v>1349</v>
      </c>
      <c r="F363" s="1">
        <v>15476</v>
      </c>
      <c r="G363" s="2">
        <v>38913</v>
      </c>
      <c r="H363" s="3">
        <v>2239</v>
      </c>
      <c r="I363" s="1">
        <v>998</v>
      </c>
      <c r="L363" s="1">
        <v>65928</v>
      </c>
      <c r="M363" s="2">
        <v>39333</v>
      </c>
      <c r="N363" s="3">
        <v>1726</v>
      </c>
      <c r="O363" s="1">
        <v>1349</v>
      </c>
    </row>
    <row r="364" spans="1:15">
      <c r="A364" s="1">
        <v>66009</v>
      </c>
      <c r="B364" s="2">
        <v>39333</v>
      </c>
      <c r="C364" s="3">
        <v>5943</v>
      </c>
      <c r="D364" s="1">
        <v>369</v>
      </c>
      <c r="F364" s="1">
        <v>15503</v>
      </c>
      <c r="G364" s="2">
        <v>38913</v>
      </c>
      <c r="H364" s="3">
        <v>3059</v>
      </c>
      <c r="I364" s="1">
        <v>200</v>
      </c>
      <c r="L364" s="1">
        <v>66009</v>
      </c>
      <c r="M364" s="2">
        <v>39333</v>
      </c>
      <c r="N364" s="3">
        <v>5943</v>
      </c>
      <c r="O364" s="1">
        <v>369</v>
      </c>
    </row>
    <row r="365" spans="1:15">
      <c r="A365" s="1">
        <v>65796</v>
      </c>
      <c r="B365" s="2">
        <v>39332</v>
      </c>
      <c r="C365" s="3">
        <v>1672</v>
      </c>
      <c r="D365" s="1">
        <v>2998</v>
      </c>
      <c r="F365" s="1">
        <v>15518</v>
      </c>
      <c r="G365" s="2">
        <v>38913</v>
      </c>
      <c r="H365" s="3">
        <v>3567</v>
      </c>
      <c r="I365" s="1">
        <v>8465</v>
      </c>
      <c r="L365" s="1">
        <v>65796</v>
      </c>
      <c r="M365" s="2">
        <v>39332</v>
      </c>
      <c r="N365" s="3">
        <v>1672</v>
      </c>
      <c r="O365" s="1">
        <v>2998</v>
      </c>
    </row>
    <row r="366" spans="1:15">
      <c r="A366" s="1">
        <v>65797</v>
      </c>
      <c r="B366" s="2">
        <v>39332</v>
      </c>
      <c r="C366" s="3">
        <v>1686</v>
      </c>
      <c r="D366" s="1">
        <v>15280</v>
      </c>
      <c r="F366" s="1">
        <v>15568</v>
      </c>
      <c r="G366" s="2">
        <v>38913</v>
      </c>
      <c r="H366" s="3">
        <v>4922</v>
      </c>
      <c r="I366" s="1">
        <v>727</v>
      </c>
      <c r="L366" s="1">
        <v>65797</v>
      </c>
      <c r="M366" s="2">
        <v>39332</v>
      </c>
      <c r="N366" s="3">
        <v>1686</v>
      </c>
      <c r="O366" s="1">
        <v>15280</v>
      </c>
    </row>
    <row r="367" spans="1:15">
      <c r="A367" s="1">
        <v>65809</v>
      </c>
      <c r="B367" s="2">
        <v>39332</v>
      </c>
      <c r="C367" s="3">
        <v>2778</v>
      </c>
      <c r="D367" s="1">
        <v>109</v>
      </c>
      <c r="F367" s="1">
        <v>15608</v>
      </c>
      <c r="G367" s="2">
        <v>38913</v>
      </c>
      <c r="H367" s="3">
        <v>742</v>
      </c>
      <c r="I367" s="1">
        <v>185</v>
      </c>
      <c r="L367" s="1">
        <v>65809</v>
      </c>
      <c r="M367" s="2">
        <v>39332</v>
      </c>
      <c r="N367" s="3">
        <v>2778</v>
      </c>
      <c r="O367" s="1">
        <v>109</v>
      </c>
    </row>
    <row r="368" spans="1:15">
      <c r="A368" s="1">
        <v>65891</v>
      </c>
      <c r="B368" s="2">
        <v>39332</v>
      </c>
      <c r="C368" s="3">
        <v>923</v>
      </c>
      <c r="D368" s="1">
        <v>1190</v>
      </c>
      <c r="F368" s="1">
        <v>15617</v>
      </c>
      <c r="G368" s="2">
        <v>38913</v>
      </c>
      <c r="H368" s="3">
        <v>87</v>
      </c>
      <c r="I368" s="1">
        <v>479</v>
      </c>
      <c r="L368" s="1">
        <v>65891</v>
      </c>
      <c r="M368" s="2">
        <v>39332</v>
      </c>
      <c r="N368" s="3">
        <v>923</v>
      </c>
      <c r="O368" s="1">
        <v>1190</v>
      </c>
    </row>
    <row r="369" spans="1:15">
      <c r="A369" s="1">
        <v>65667</v>
      </c>
      <c r="B369" s="2">
        <v>39331</v>
      </c>
      <c r="C369" s="3">
        <v>1686</v>
      </c>
      <c r="D369" s="1">
        <v>134</v>
      </c>
      <c r="F369" s="1">
        <v>15621</v>
      </c>
      <c r="G369" s="2">
        <v>38913</v>
      </c>
      <c r="H369" s="3">
        <v>923</v>
      </c>
      <c r="I369" s="1">
        <v>1990</v>
      </c>
      <c r="L369" s="1">
        <v>65667</v>
      </c>
      <c r="M369" s="2">
        <v>39331</v>
      </c>
      <c r="N369" s="3">
        <v>1686</v>
      </c>
      <c r="O369" s="1">
        <v>134</v>
      </c>
    </row>
    <row r="370" spans="1:15">
      <c r="A370" s="1">
        <v>65718</v>
      </c>
      <c r="B370" s="2">
        <v>39331</v>
      </c>
      <c r="C370" s="3">
        <v>450</v>
      </c>
      <c r="D370" s="1">
        <v>2890</v>
      </c>
      <c r="F370" s="1">
        <v>15202</v>
      </c>
      <c r="G370" s="2">
        <v>38912</v>
      </c>
      <c r="H370" s="3">
        <v>1246</v>
      </c>
      <c r="I370" s="1">
        <v>1947</v>
      </c>
      <c r="L370" s="1">
        <v>65718</v>
      </c>
      <c r="M370" s="2">
        <v>39331</v>
      </c>
      <c r="N370" s="3">
        <v>450</v>
      </c>
      <c r="O370" s="1">
        <v>2890</v>
      </c>
    </row>
    <row r="371" spans="1:15">
      <c r="A371" s="1">
        <v>65540</v>
      </c>
      <c r="B371" s="2">
        <v>39330</v>
      </c>
      <c r="C371" s="3">
        <v>1672</v>
      </c>
      <c r="D371" s="1">
        <v>3299</v>
      </c>
      <c r="F371" s="1">
        <v>15209</v>
      </c>
      <c r="G371" s="2">
        <v>38912</v>
      </c>
      <c r="H371" s="3">
        <v>139</v>
      </c>
      <c r="I371" s="1">
        <v>699</v>
      </c>
      <c r="L371" s="1">
        <v>65540</v>
      </c>
      <c r="M371" s="2">
        <v>39330</v>
      </c>
      <c r="N371" s="3">
        <v>1672</v>
      </c>
      <c r="O371" s="1">
        <v>3299</v>
      </c>
    </row>
    <row r="372" spans="1:15">
      <c r="A372" s="1">
        <v>65547</v>
      </c>
      <c r="B372" s="2">
        <v>39330</v>
      </c>
      <c r="C372" s="3">
        <v>198</v>
      </c>
      <c r="D372" s="1">
        <v>728</v>
      </c>
      <c r="F372" s="1">
        <v>15255</v>
      </c>
      <c r="G372" s="2">
        <v>38912</v>
      </c>
      <c r="H372" s="3">
        <v>2239</v>
      </c>
      <c r="I372" s="1">
        <v>107</v>
      </c>
      <c r="L372" s="1">
        <v>65547</v>
      </c>
      <c r="M372" s="2">
        <v>39330</v>
      </c>
      <c r="N372" s="3">
        <v>198</v>
      </c>
      <c r="O372" s="1">
        <v>728</v>
      </c>
    </row>
    <row r="373" spans="1:15">
      <c r="A373" s="1">
        <v>65572</v>
      </c>
      <c r="B373" s="2">
        <v>39330</v>
      </c>
      <c r="C373" s="3">
        <v>3059</v>
      </c>
      <c r="D373" s="1">
        <v>14980</v>
      </c>
      <c r="F373" s="1">
        <v>15298</v>
      </c>
      <c r="G373" s="2">
        <v>38912</v>
      </c>
      <c r="H373" s="3">
        <v>338</v>
      </c>
      <c r="I373" s="1">
        <v>7984</v>
      </c>
      <c r="L373" s="1">
        <v>65572</v>
      </c>
      <c r="M373" s="2">
        <v>39330</v>
      </c>
      <c r="N373" s="3">
        <v>3059</v>
      </c>
      <c r="O373" s="1">
        <v>14980</v>
      </c>
    </row>
    <row r="374" spans="1:15">
      <c r="A374" s="1">
        <v>65627</v>
      </c>
      <c r="B374" s="2">
        <v>39330</v>
      </c>
      <c r="C374" s="3">
        <v>6449</v>
      </c>
      <c r="D374" s="1">
        <v>7900</v>
      </c>
      <c r="F374" s="1">
        <v>15305</v>
      </c>
      <c r="G374" s="2">
        <v>38912</v>
      </c>
      <c r="H374" s="3">
        <v>3610</v>
      </c>
      <c r="I374" s="1">
        <v>1651</v>
      </c>
      <c r="L374" s="1">
        <v>65627</v>
      </c>
      <c r="M374" s="2">
        <v>39330</v>
      </c>
      <c r="N374" s="3">
        <v>6449</v>
      </c>
      <c r="O374" s="1">
        <v>7900</v>
      </c>
    </row>
    <row r="375" spans="1:15">
      <c r="A375" s="1">
        <v>65454</v>
      </c>
      <c r="B375" s="2">
        <v>39329</v>
      </c>
      <c r="C375" s="3">
        <v>3429</v>
      </c>
      <c r="D375" s="1">
        <v>499</v>
      </c>
      <c r="F375" s="1">
        <v>15335</v>
      </c>
      <c r="G375" s="2">
        <v>38912</v>
      </c>
      <c r="H375" s="3">
        <v>450</v>
      </c>
      <c r="I375" s="1">
        <v>100</v>
      </c>
      <c r="L375" s="1">
        <v>65454</v>
      </c>
      <c r="M375" s="2">
        <v>39329</v>
      </c>
      <c r="N375" s="3">
        <v>3429</v>
      </c>
      <c r="O375" s="1">
        <v>499</v>
      </c>
    </row>
    <row r="376" spans="1:15">
      <c r="A376" s="1">
        <v>65277</v>
      </c>
      <c r="B376" s="2">
        <v>39328</v>
      </c>
      <c r="C376" s="3">
        <v>1672</v>
      </c>
      <c r="D376" s="1">
        <v>299</v>
      </c>
      <c r="F376" s="1">
        <v>15365</v>
      </c>
      <c r="G376" s="2">
        <v>38912</v>
      </c>
      <c r="H376" s="3">
        <v>4922</v>
      </c>
      <c r="I376" s="1">
        <v>29843</v>
      </c>
      <c r="L376" s="1">
        <v>65277</v>
      </c>
      <c r="M376" s="2">
        <v>39328</v>
      </c>
      <c r="N376" s="3">
        <v>1672</v>
      </c>
      <c r="O376" s="1">
        <v>299</v>
      </c>
    </row>
    <row r="377" spans="1:15">
      <c r="A377" s="1">
        <v>65278</v>
      </c>
      <c r="B377" s="2">
        <v>39328</v>
      </c>
      <c r="C377" s="3">
        <v>1686</v>
      </c>
      <c r="D377" s="1">
        <v>6990</v>
      </c>
      <c r="F377" s="1">
        <v>15369</v>
      </c>
      <c r="G377" s="2">
        <v>38912</v>
      </c>
      <c r="H377" s="3">
        <v>4926</v>
      </c>
      <c r="I377" s="1">
        <v>1687</v>
      </c>
      <c r="L377" s="1">
        <v>65278</v>
      </c>
      <c r="M377" s="2">
        <v>39328</v>
      </c>
      <c r="N377" s="3">
        <v>1686</v>
      </c>
      <c r="O377" s="1">
        <v>6990</v>
      </c>
    </row>
    <row r="378" spans="1:15">
      <c r="A378" s="1">
        <v>65298</v>
      </c>
      <c r="B378" s="2">
        <v>39328</v>
      </c>
      <c r="C378" s="3">
        <v>284</v>
      </c>
      <c r="D378" s="1">
        <v>220</v>
      </c>
      <c r="F378" s="1">
        <v>15164</v>
      </c>
      <c r="G378" s="2">
        <v>38911</v>
      </c>
      <c r="H378" s="3">
        <v>284</v>
      </c>
      <c r="I378" s="1">
        <v>314</v>
      </c>
      <c r="L378" s="1">
        <v>65298</v>
      </c>
      <c r="M378" s="2">
        <v>39328</v>
      </c>
      <c r="N378" s="3">
        <v>284</v>
      </c>
      <c r="O378" s="1">
        <v>220</v>
      </c>
    </row>
    <row r="379" spans="1:15">
      <c r="A379" s="1">
        <v>65117</v>
      </c>
      <c r="B379" s="2">
        <v>39327</v>
      </c>
      <c r="C379" s="3">
        <v>1686</v>
      </c>
      <c r="D379" s="1">
        <v>10399</v>
      </c>
      <c r="F379" s="1">
        <v>15074</v>
      </c>
      <c r="G379" s="2">
        <v>38910</v>
      </c>
      <c r="H379" s="3">
        <v>1335</v>
      </c>
      <c r="I379" s="1">
        <v>769</v>
      </c>
      <c r="L379" s="1">
        <v>65117</v>
      </c>
      <c r="M379" s="2">
        <v>39327</v>
      </c>
      <c r="N379" s="3">
        <v>1686</v>
      </c>
      <c r="O379" s="1">
        <v>10399</v>
      </c>
    </row>
    <row r="380" spans="1:15">
      <c r="A380" s="1">
        <v>65182</v>
      </c>
      <c r="B380" s="2">
        <v>39327</v>
      </c>
      <c r="C380" s="3">
        <v>4749</v>
      </c>
      <c r="D380" s="1">
        <v>2500</v>
      </c>
      <c r="F380" s="1">
        <v>15088</v>
      </c>
      <c r="G380" s="2">
        <v>38910</v>
      </c>
      <c r="H380" s="3">
        <v>2122</v>
      </c>
      <c r="I380" s="1">
        <v>1820</v>
      </c>
      <c r="L380" s="1">
        <v>65182</v>
      </c>
      <c r="M380" s="2">
        <v>39327</v>
      </c>
      <c r="N380" s="3">
        <v>4749</v>
      </c>
      <c r="O380" s="1">
        <v>2500</v>
      </c>
    </row>
    <row r="381" spans="1:15">
      <c r="A381" s="1">
        <v>65253</v>
      </c>
      <c r="B381" s="2">
        <v>39327</v>
      </c>
      <c r="C381" s="3">
        <v>92</v>
      </c>
      <c r="D381" s="1">
        <v>699</v>
      </c>
      <c r="F381" s="1">
        <v>15091</v>
      </c>
      <c r="G381" s="2">
        <v>38910</v>
      </c>
      <c r="H381" s="3">
        <v>2307</v>
      </c>
      <c r="I381" s="1">
        <v>219</v>
      </c>
      <c r="L381" s="1">
        <v>65253</v>
      </c>
      <c r="M381" s="2">
        <v>39327</v>
      </c>
      <c r="N381" s="3">
        <v>92</v>
      </c>
      <c r="O381" s="1">
        <v>699</v>
      </c>
    </row>
    <row r="382" spans="1:15">
      <c r="A382" s="1">
        <v>65254</v>
      </c>
      <c r="B382" s="2">
        <v>39327</v>
      </c>
      <c r="C382" s="3">
        <v>923</v>
      </c>
      <c r="D382" s="1">
        <v>2890</v>
      </c>
      <c r="F382" s="1">
        <v>15095</v>
      </c>
      <c r="G382" s="2">
        <v>38910</v>
      </c>
      <c r="H382" s="3">
        <v>284</v>
      </c>
      <c r="I382" s="1">
        <v>2887</v>
      </c>
      <c r="L382" s="1">
        <v>65254</v>
      </c>
      <c r="M382" s="2">
        <v>39327</v>
      </c>
      <c r="N382" s="3">
        <v>923</v>
      </c>
      <c r="O382" s="1">
        <v>2890</v>
      </c>
    </row>
    <row r="383" spans="1:15">
      <c r="A383" s="1">
        <v>64954</v>
      </c>
      <c r="B383" s="2">
        <v>39326</v>
      </c>
      <c r="C383" s="3">
        <v>1686</v>
      </c>
      <c r="D383" s="1">
        <v>5498</v>
      </c>
      <c r="F383" s="1">
        <v>15103</v>
      </c>
      <c r="G383" s="2">
        <v>38910</v>
      </c>
      <c r="H383" s="3">
        <v>3855</v>
      </c>
      <c r="I383" s="1">
        <v>15960</v>
      </c>
      <c r="L383" s="1">
        <v>64954</v>
      </c>
      <c r="M383" s="2">
        <v>39326</v>
      </c>
      <c r="N383" s="3">
        <v>1686</v>
      </c>
      <c r="O383" s="1">
        <v>5498</v>
      </c>
    </row>
    <row r="384" spans="1:15">
      <c r="A384" s="1">
        <v>65001</v>
      </c>
      <c r="B384" s="2">
        <v>39326</v>
      </c>
      <c r="C384" s="3">
        <v>3868</v>
      </c>
      <c r="D384" s="1">
        <v>599</v>
      </c>
      <c r="F384" s="1">
        <v>14991</v>
      </c>
      <c r="G384" s="2">
        <v>38909</v>
      </c>
      <c r="H384" s="3">
        <v>1006</v>
      </c>
      <c r="I384" s="1">
        <v>990</v>
      </c>
      <c r="L384" s="1">
        <v>65001</v>
      </c>
      <c r="M384" s="2">
        <v>39326</v>
      </c>
      <c r="N384" s="3">
        <v>3868</v>
      </c>
      <c r="O384" s="1">
        <v>599</v>
      </c>
    </row>
    <row r="385" spans="1:15">
      <c r="A385" s="1">
        <v>65066</v>
      </c>
      <c r="B385" s="2">
        <v>39326</v>
      </c>
      <c r="C385" s="3">
        <v>742</v>
      </c>
      <c r="D385" s="1">
        <v>849</v>
      </c>
      <c r="F385" s="1">
        <v>15029</v>
      </c>
      <c r="G385" s="2">
        <v>38909</v>
      </c>
      <c r="H385" s="3">
        <v>3065</v>
      </c>
      <c r="I385" s="1">
        <v>3689</v>
      </c>
      <c r="L385" s="1">
        <v>65066</v>
      </c>
      <c r="M385" s="2">
        <v>39326</v>
      </c>
      <c r="N385" s="3">
        <v>742</v>
      </c>
      <c r="O385" s="1">
        <v>849</v>
      </c>
    </row>
    <row r="386" spans="1:15">
      <c r="A386" s="1">
        <v>64838</v>
      </c>
      <c r="B386" s="2">
        <v>39325</v>
      </c>
      <c r="C386" s="3">
        <v>2704</v>
      </c>
      <c r="D386" s="1">
        <v>98</v>
      </c>
      <c r="F386" s="1">
        <v>14936</v>
      </c>
      <c r="G386" s="2">
        <v>38908</v>
      </c>
      <c r="H386" s="3">
        <v>1982</v>
      </c>
      <c r="I386" s="1">
        <v>99</v>
      </c>
      <c r="L386" s="1">
        <v>64838</v>
      </c>
      <c r="M386" s="2">
        <v>39325</v>
      </c>
      <c r="N386" s="3">
        <v>2704</v>
      </c>
      <c r="O386" s="1">
        <v>98</v>
      </c>
    </row>
    <row r="387" spans="1:15">
      <c r="A387" s="1">
        <v>64854</v>
      </c>
      <c r="B387" s="2">
        <v>39325</v>
      </c>
      <c r="C387" s="3">
        <v>3212</v>
      </c>
      <c r="D387" s="1">
        <v>490</v>
      </c>
      <c r="F387" s="1">
        <v>14977</v>
      </c>
      <c r="G387" s="2">
        <v>38908</v>
      </c>
      <c r="H387" s="3">
        <v>4876</v>
      </c>
      <c r="I387" s="1">
        <v>699</v>
      </c>
      <c r="L387" s="1">
        <v>64854</v>
      </c>
      <c r="M387" s="2">
        <v>39325</v>
      </c>
      <c r="N387" s="3">
        <v>3212</v>
      </c>
      <c r="O387" s="1">
        <v>490</v>
      </c>
    </row>
    <row r="388" spans="1:15">
      <c r="A388" s="1">
        <v>64907</v>
      </c>
      <c r="B388" s="2">
        <v>39325</v>
      </c>
      <c r="C388" s="3">
        <v>7665</v>
      </c>
      <c r="D388" s="1">
        <v>400</v>
      </c>
      <c r="F388" s="1">
        <v>14831</v>
      </c>
      <c r="G388" s="2">
        <v>38907</v>
      </c>
      <c r="H388" s="3">
        <v>139</v>
      </c>
      <c r="I388" s="1">
        <v>140</v>
      </c>
      <c r="L388" s="1">
        <v>64907</v>
      </c>
      <c r="M388" s="2">
        <v>39325</v>
      </c>
      <c r="N388" s="3">
        <v>7665</v>
      </c>
      <c r="O388" s="1">
        <v>400</v>
      </c>
    </row>
    <row r="389" spans="1:15">
      <c r="A389" s="1">
        <v>64691</v>
      </c>
      <c r="B389" s="2">
        <v>39324</v>
      </c>
      <c r="C389" s="3">
        <v>1686</v>
      </c>
      <c r="D389" s="1">
        <v>1992</v>
      </c>
      <c r="F389" s="1">
        <v>14853</v>
      </c>
      <c r="G389" s="2">
        <v>38907</v>
      </c>
      <c r="H389" s="3">
        <v>2122</v>
      </c>
      <c r="I389" s="1">
        <v>1059</v>
      </c>
      <c r="L389" s="1">
        <v>64691</v>
      </c>
      <c r="M389" s="2">
        <v>39324</v>
      </c>
      <c r="N389" s="3">
        <v>1686</v>
      </c>
      <c r="O389" s="1">
        <v>1992</v>
      </c>
    </row>
    <row r="390" spans="1:15">
      <c r="A390" s="1">
        <v>64716</v>
      </c>
      <c r="B390" s="2">
        <v>39324</v>
      </c>
      <c r="C390" s="3">
        <v>284</v>
      </c>
      <c r="D390" s="1">
        <v>349</v>
      </c>
      <c r="F390" s="1">
        <v>14861</v>
      </c>
      <c r="G390" s="2">
        <v>38907</v>
      </c>
      <c r="H390" s="3">
        <v>2814</v>
      </c>
      <c r="I390" s="1">
        <v>6998</v>
      </c>
      <c r="L390" s="1">
        <v>64716</v>
      </c>
      <c r="M390" s="2">
        <v>39324</v>
      </c>
      <c r="N390" s="3">
        <v>284</v>
      </c>
      <c r="O390" s="1">
        <v>349</v>
      </c>
    </row>
    <row r="391" spans="1:15">
      <c r="A391" s="1">
        <v>64554</v>
      </c>
      <c r="B391" s="2">
        <v>39323</v>
      </c>
      <c r="C391" s="3">
        <v>1672</v>
      </c>
      <c r="D391" s="1">
        <v>299</v>
      </c>
      <c r="F391" s="1">
        <v>14862</v>
      </c>
      <c r="G391" s="2">
        <v>38907</v>
      </c>
      <c r="H391" s="3">
        <v>284</v>
      </c>
      <c r="I391" s="1">
        <v>682</v>
      </c>
      <c r="L391" s="1">
        <v>64554</v>
      </c>
      <c r="M391" s="2">
        <v>39323</v>
      </c>
      <c r="N391" s="3">
        <v>1672</v>
      </c>
      <c r="O391" s="1">
        <v>299</v>
      </c>
    </row>
    <row r="392" spans="1:15">
      <c r="A392" s="1">
        <v>64555</v>
      </c>
      <c r="B392" s="2">
        <v>39323</v>
      </c>
      <c r="C392" s="3">
        <v>1686</v>
      </c>
      <c r="D392" s="1">
        <v>42821</v>
      </c>
      <c r="F392" s="1">
        <v>14891</v>
      </c>
      <c r="G392" s="2">
        <v>38907</v>
      </c>
      <c r="H392" s="3">
        <v>4866</v>
      </c>
      <c r="I392" s="1">
        <v>400</v>
      </c>
      <c r="L392" s="1">
        <v>64555</v>
      </c>
      <c r="M392" s="2">
        <v>39323</v>
      </c>
      <c r="N392" s="3">
        <v>1686</v>
      </c>
      <c r="O392" s="1">
        <v>42821</v>
      </c>
    </row>
    <row r="393" spans="1:15">
      <c r="A393" s="1">
        <v>64663</v>
      </c>
      <c r="B393" s="2">
        <v>39323</v>
      </c>
      <c r="C393" s="3">
        <v>921</v>
      </c>
      <c r="D393" s="1">
        <v>299</v>
      </c>
      <c r="F393" s="1">
        <v>14747</v>
      </c>
      <c r="G393" s="2">
        <v>38906</v>
      </c>
      <c r="H393" s="3">
        <v>1121</v>
      </c>
      <c r="I393" s="1">
        <v>990</v>
      </c>
      <c r="L393" s="1">
        <v>64663</v>
      </c>
      <c r="M393" s="2">
        <v>39323</v>
      </c>
      <c r="N393" s="3">
        <v>921</v>
      </c>
      <c r="O393" s="1">
        <v>299</v>
      </c>
    </row>
    <row r="394" spans="1:15">
      <c r="A394" s="1">
        <v>64444</v>
      </c>
      <c r="B394" s="2">
        <v>39322</v>
      </c>
      <c r="C394" s="3">
        <v>2307</v>
      </c>
      <c r="D394" s="1">
        <v>343</v>
      </c>
      <c r="F394" s="1">
        <v>14804</v>
      </c>
      <c r="G394" s="2">
        <v>38906</v>
      </c>
      <c r="H394" s="3">
        <v>4842</v>
      </c>
      <c r="I394" s="1">
        <v>80</v>
      </c>
      <c r="L394" s="1">
        <v>64444</v>
      </c>
      <c r="M394" s="2">
        <v>39322</v>
      </c>
      <c r="N394" s="3">
        <v>2307</v>
      </c>
      <c r="O394" s="1">
        <v>343</v>
      </c>
    </row>
    <row r="395" spans="1:15">
      <c r="A395" s="1">
        <v>64510</v>
      </c>
      <c r="B395" s="2">
        <v>39322</v>
      </c>
      <c r="C395" s="3">
        <v>5781</v>
      </c>
      <c r="D395" s="1">
        <v>800</v>
      </c>
      <c r="F395" s="1">
        <v>14677</v>
      </c>
      <c r="G395" s="2">
        <v>38905</v>
      </c>
      <c r="H395" s="3">
        <v>1121</v>
      </c>
      <c r="I395" s="1">
        <v>1694</v>
      </c>
      <c r="L395" s="1">
        <v>64510</v>
      </c>
      <c r="M395" s="2">
        <v>39322</v>
      </c>
      <c r="N395" s="3">
        <v>5781</v>
      </c>
      <c r="O395" s="1">
        <v>800</v>
      </c>
    </row>
    <row r="396" spans="1:15">
      <c r="A396" s="1">
        <v>64325</v>
      </c>
      <c r="B396" s="2">
        <v>39321</v>
      </c>
      <c r="C396" s="3">
        <v>1686</v>
      </c>
      <c r="D396" s="1">
        <v>548</v>
      </c>
      <c r="F396" s="1">
        <v>14724</v>
      </c>
      <c r="G396" s="2">
        <v>38905</v>
      </c>
      <c r="H396" s="3">
        <v>4163</v>
      </c>
      <c r="I396" s="1">
        <v>4990</v>
      </c>
      <c r="L396" s="1">
        <v>64325</v>
      </c>
      <c r="M396" s="2">
        <v>39321</v>
      </c>
      <c r="N396" s="3">
        <v>1686</v>
      </c>
      <c r="O396" s="1">
        <v>548</v>
      </c>
    </row>
    <row r="397" spans="1:15">
      <c r="A397" s="1">
        <v>64329</v>
      </c>
      <c r="B397" s="2">
        <v>39321</v>
      </c>
      <c r="C397" s="3">
        <v>2030</v>
      </c>
      <c r="D397" s="1">
        <v>1372</v>
      </c>
      <c r="F397" s="1">
        <v>14622</v>
      </c>
      <c r="G397" s="2">
        <v>38904</v>
      </c>
      <c r="H397" s="3">
        <v>2393</v>
      </c>
      <c r="I397" s="1">
        <v>2590</v>
      </c>
      <c r="L397" s="1">
        <v>64329</v>
      </c>
      <c r="M397" s="2">
        <v>39321</v>
      </c>
      <c r="N397" s="3">
        <v>2030</v>
      </c>
      <c r="O397" s="1">
        <v>1372</v>
      </c>
    </row>
    <row r="398" spans="1:15">
      <c r="A398" s="1">
        <v>64193</v>
      </c>
      <c r="B398" s="2">
        <v>39320</v>
      </c>
      <c r="C398" s="3">
        <v>1672</v>
      </c>
      <c r="D398" s="1">
        <v>597</v>
      </c>
      <c r="F398" s="1">
        <v>14649</v>
      </c>
      <c r="G398" s="2">
        <v>38904</v>
      </c>
      <c r="H398" s="3">
        <v>4436</v>
      </c>
      <c r="I398" s="1">
        <v>419</v>
      </c>
      <c r="L398" s="1">
        <v>64193</v>
      </c>
      <c r="M398" s="2">
        <v>39320</v>
      </c>
      <c r="N398" s="3">
        <v>1672</v>
      </c>
      <c r="O398" s="1">
        <v>597</v>
      </c>
    </row>
    <row r="399" spans="1:15">
      <c r="A399" s="1">
        <v>64194</v>
      </c>
      <c r="B399" s="2">
        <v>39320</v>
      </c>
      <c r="C399" s="3">
        <v>1686</v>
      </c>
      <c r="D399" s="1">
        <v>15429</v>
      </c>
      <c r="F399" s="1">
        <v>14543</v>
      </c>
      <c r="G399" s="2">
        <v>38903</v>
      </c>
      <c r="H399" s="3">
        <v>198</v>
      </c>
      <c r="I399" s="1">
        <v>449</v>
      </c>
      <c r="L399" s="1">
        <v>64194</v>
      </c>
      <c r="M399" s="2">
        <v>39320</v>
      </c>
      <c r="N399" s="3">
        <v>1686</v>
      </c>
      <c r="O399" s="1">
        <v>15429</v>
      </c>
    </row>
    <row r="400" spans="1:15">
      <c r="A400" s="1">
        <v>64208</v>
      </c>
      <c r="B400" s="2">
        <v>39320</v>
      </c>
      <c r="C400" s="3">
        <v>2501</v>
      </c>
      <c r="D400" s="1">
        <v>1160</v>
      </c>
      <c r="F400" s="1">
        <v>14578</v>
      </c>
      <c r="G400" s="2">
        <v>38903</v>
      </c>
      <c r="H400" s="3">
        <v>4834</v>
      </c>
      <c r="I400" s="1">
        <v>400</v>
      </c>
      <c r="L400" s="1">
        <v>64208</v>
      </c>
      <c r="M400" s="2">
        <v>39320</v>
      </c>
      <c r="N400" s="3">
        <v>2501</v>
      </c>
      <c r="O400" s="1">
        <v>1160</v>
      </c>
    </row>
    <row r="401" spans="1:15">
      <c r="A401" s="1">
        <v>64076</v>
      </c>
      <c r="B401" s="2">
        <v>39319</v>
      </c>
      <c r="C401" s="3">
        <v>2843</v>
      </c>
      <c r="D401" s="1">
        <v>249</v>
      </c>
      <c r="F401" s="1">
        <v>14445</v>
      </c>
      <c r="G401" s="2">
        <v>38902</v>
      </c>
      <c r="H401" s="3">
        <v>1246</v>
      </c>
      <c r="I401" s="1">
        <v>2085</v>
      </c>
      <c r="L401" s="1">
        <v>64076</v>
      </c>
      <c r="M401" s="2">
        <v>39319</v>
      </c>
      <c r="N401" s="3">
        <v>2843</v>
      </c>
      <c r="O401" s="1">
        <v>249</v>
      </c>
    </row>
    <row r="402" spans="1:15">
      <c r="A402" s="1">
        <v>64087</v>
      </c>
      <c r="B402" s="2">
        <v>39319</v>
      </c>
      <c r="C402" s="3">
        <v>3127</v>
      </c>
      <c r="D402" s="1">
        <v>1604</v>
      </c>
      <c r="F402" s="1">
        <v>14461</v>
      </c>
      <c r="G402" s="2">
        <v>38902</v>
      </c>
      <c r="H402" s="3">
        <v>1944</v>
      </c>
      <c r="I402" s="1">
        <v>499</v>
      </c>
      <c r="L402" s="1">
        <v>64087</v>
      </c>
      <c r="M402" s="2">
        <v>39319</v>
      </c>
      <c r="N402" s="3">
        <v>3127</v>
      </c>
      <c r="O402" s="1">
        <v>1604</v>
      </c>
    </row>
    <row r="403" spans="1:15">
      <c r="A403" s="1">
        <v>64136</v>
      </c>
      <c r="B403" s="2">
        <v>39319</v>
      </c>
      <c r="C403" s="3">
        <v>637</v>
      </c>
      <c r="D403" s="1">
        <v>547</v>
      </c>
      <c r="F403" s="1">
        <v>14520</v>
      </c>
      <c r="G403" s="2">
        <v>38902</v>
      </c>
      <c r="H403" s="3">
        <v>915</v>
      </c>
      <c r="I403" s="1">
        <v>389</v>
      </c>
      <c r="L403" s="1">
        <v>64136</v>
      </c>
      <c r="M403" s="2">
        <v>39319</v>
      </c>
      <c r="N403" s="3">
        <v>637</v>
      </c>
      <c r="O403" s="1">
        <v>547</v>
      </c>
    </row>
    <row r="404" spans="1:15">
      <c r="A404" s="1">
        <v>63931</v>
      </c>
      <c r="B404" s="2">
        <v>39318</v>
      </c>
      <c r="C404" s="3">
        <v>1686</v>
      </c>
      <c r="D404" s="1">
        <v>3112</v>
      </c>
      <c r="F404" s="1">
        <v>14360</v>
      </c>
      <c r="G404" s="2">
        <v>38901</v>
      </c>
      <c r="H404" s="3">
        <v>1246</v>
      </c>
      <c r="I404" s="1">
        <v>4700</v>
      </c>
      <c r="L404" s="1">
        <v>63931</v>
      </c>
      <c r="M404" s="2">
        <v>39318</v>
      </c>
      <c r="N404" s="3">
        <v>1686</v>
      </c>
      <c r="O404" s="1">
        <v>3112</v>
      </c>
    </row>
    <row r="405" spans="1:15">
      <c r="A405" s="1">
        <v>63967</v>
      </c>
      <c r="B405" s="2">
        <v>39318</v>
      </c>
      <c r="C405" s="3">
        <v>332</v>
      </c>
      <c r="D405" s="1">
        <v>1299</v>
      </c>
      <c r="F405" s="1">
        <v>14388</v>
      </c>
      <c r="G405" s="2">
        <v>38901</v>
      </c>
      <c r="H405" s="3">
        <v>2307</v>
      </c>
      <c r="I405" s="1">
        <v>99</v>
      </c>
      <c r="L405" s="1">
        <v>63967</v>
      </c>
      <c r="M405" s="2">
        <v>39318</v>
      </c>
      <c r="N405" s="3">
        <v>332</v>
      </c>
      <c r="O405" s="1">
        <v>1299</v>
      </c>
    </row>
    <row r="406" spans="1:15">
      <c r="A406" s="1">
        <v>63819</v>
      </c>
      <c r="B406" s="2">
        <v>39317</v>
      </c>
      <c r="C406" s="3">
        <v>1686</v>
      </c>
      <c r="D406" s="1">
        <v>456</v>
      </c>
      <c r="F406" s="1">
        <v>14394</v>
      </c>
      <c r="G406" s="2">
        <v>38901</v>
      </c>
      <c r="H406" s="3">
        <v>284</v>
      </c>
      <c r="I406" s="1">
        <v>999</v>
      </c>
      <c r="L406" s="1">
        <v>63819</v>
      </c>
      <c r="M406" s="2">
        <v>39317</v>
      </c>
      <c r="N406" s="3">
        <v>1686</v>
      </c>
      <c r="O406" s="1">
        <v>456</v>
      </c>
    </row>
    <row r="407" spans="1:15">
      <c r="A407" s="1">
        <v>63704</v>
      </c>
      <c r="B407" s="2">
        <v>39316</v>
      </c>
      <c r="C407" s="3">
        <v>1686</v>
      </c>
      <c r="D407" s="1">
        <v>3150</v>
      </c>
      <c r="F407" s="1">
        <v>14297</v>
      </c>
      <c r="G407" s="2">
        <v>38900</v>
      </c>
      <c r="H407" s="3">
        <v>1982</v>
      </c>
      <c r="I407" s="1">
        <v>968</v>
      </c>
      <c r="L407" s="1">
        <v>63704</v>
      </c>
      <c r="M407" s="2">
        <v>39316</v>
      </c>
      <c r="N407" s="3">
        <v>1686</v>
      </c>
      <c r="O407" s="1">
        <v>3150</v>
      </c>
    </row>
    <row r="408" spans="1:15">
      <c r="A408" s="1">
        <v>63761</v>
      </c>
      <c r="B408" s="2">
        <v>39316</v>
      </c>
      <c r="C408" s="3">
        <v>4981</v>
      </c>
      <c r="D408" s="1">
        <v>399</v>
      </c>
      <c r="F408" s="1">
        <v>14216</v>
      </c>
      <c r="G408" s="2">
        <v>38899</v>
      </c>
      <c r="H408" s="3">
        <v>1944</v>
      </c>
      <c r="I408" s="1">
        <v>990</v>
      </c>
      <c r="L408" s="1">
        <v>63761</v>
      </c>
      <c r="M408" s="2">
        <v>39316</v>
      </c>
      <c r="N408" s="3">
        <v>4981</v>
      </c>
      <c r="O408" s="1">
        <v>399</v>
      </c>
    </row>
    <row r="409" spans="1:15">
      <c r="A409" s="1">
        <v>63446</v>
      </c>
      <c r="B409" s="2">
        <v>39314</v>
      </c>
      <c r="C409" s="3">
        <v>1686</v>
      </c>
      <c r="D409" s="1">
        <v>5144</v>
      </c>
      <c r="F409" s="1">
        <v>14249</v>
      </c>
      <c r="G409" s="2">
        <v>38899</v>
      </c>
      <c r="H409" s="3">
        <v>4608</v>
      </c>
      <c r="I409" s="1">
        <v>634</v>
      </c>
      <c r="L409" s="1">
        <v>63446</v>
      </c>
      <c r="M409" s="2">
        <v>39314</v>
      </c>
      <c r="N409" s="3">
        <v>1686</v>
      </c>
      <c r="O409" s="1">
        <v>5144</v>
      </c>
    </row>
    <row r="410" spans="1:15">
      <c r="A410" s="1">
        <v>63304</v>
      </c>
      <c r="B410" s="2">
        <v>39313</v>
      </c>
      <c r="C410" s="3">
        <v>1686</v>
      </c>
      <c r="D410" s="1">
        <v>1188</v>
      </c>
      <c r="F410" s="1">
        <v>14143</v>
      </c>
      <c r="G410" s="2">
        <v>38898</v>
      </c>
      <c r="H410" s="3">
        <v>332</v>
      </c>
      <c r="I410" s="1">
        <v>2290</v>
      </c>
      <c r="L410" s="1">
        <v>63304</v>
      </c>
      <c r="M410" s="2">
        <v>39313</v>
      </c>
      <c r="N410" s="3">
        <v>1686</v>
      </c>
      <c r="O410" s="1">
        <v>1188</v>
      </c>
    </row>
    <row r="411" spans="1:15">
      <c r="A411" s="1">
        <v>63362</v>
      </c>
      <c r="B411" s="2">
        <v>39313</v>
      </c>
      <c r="C411" s="3">
        <v>4163</v>
      </c>
      <c r="D411" s="1">
        <v>113</v>
      </c>
      <c r="F411" s="1">
        <v>14171</v>
      </c>
      <c r="G411" s="2">
        <v>38898</v>
      </c>
      <c r="H411" s="3">
        <v>4785</v>
      </c>
      <c r="I411" s="1">
        <v>10990</v>
      </c>
      <c r="L411" s="1">
        <v>63362</v>
      </c>
      <c r="M411" s="2">
        <v>39313</v>
      </c>
      <c r="N411" s="3">
        <v>4163</v>
      </c>
      <c r="O411" s="1">
        <v>113</v>
      </c>
    </row>
    <row r="412" spans="1:15">
      <c r="A412" s="1">
        <v>63218</v>
      </c>
      <c r="B412" s="2">
        <v>39312</v>
      </c>
      <c r="C412" s="3">
        <v>1686</v>
      </c>
      <c r="D412" s="1">
        <v>377</v>
      </c>
      <c r="F412" s="1">
        <v>14189</v>
      </c>
      <c r="G412" s="2">
        <v>38898</v>
      </c>
      <c r="H412" s="3">
        <v>805</v>
      </c>
      <c r="I412" s="1">
        <v>330</v>
      </c>
      <c r="L412" s="1">
        <v>63218</v>
      </c>
      <c r="M412" s="2">
        <v>39312</v>
      </c>
      <c r="N412" s="3">
        <v>1686</v>
      </c>
      <c r="O412" s="1">
        <v>377</v>
      </c>
    </row>
    <row r="413" spans="1:15">
      <c r="A413" s="1">
        <v>63232</v>
      </c>
      <c r="B413" s="2">
        <v>39312</v>
      </c>
      <c r="C413" s="3">
        <v>3212</v>
      </c>
      <c r="D413" s="1">
        <v>499</v>
      </c>
      <c r="F413" s="1">
        <v>14101</v>
      </c>
      <c r="G413" s="2">
        <v>38897</v>
      </c>
      <c r="H413" s="3">
        <v>4780</v>
      </c>
      <c r="I413" s="1">
        <v>1162</v>
      </c>
      <c r="L413" s="1">
        <v>63232</v>
      </c>
      <c r="M413" s="2">
        <v>39312</v>
      </c>
      <c r="N413" s="3">
        <v>3212</v>
      </c>
      <c r="O413" s="1">
        <v>499</v>
      </c>
    </row>
    <row r="414" spans="1:15">
      <c r="A414" s="1">
        <v>63273</v>
      </c>
      <c r="B414" s="2">
        <v>39312</v>
      </c>
      <c r="C414" s="3">
        <v>805</v>
      </c>
      <c r="D414" s="1">
        <v>1999</v>
      </c>
      <c r="F414" s="1">
        <v>14044</v>
      </c>
      <c r="G414" s="2">
        <v>38896</v>
      </c>
      <c r="H414" s="3">
        <v>655</v>
      </c>
      <c r="I414" s="1">
        <v>105</v>
      </c>
      <c r="L414" s="1">
        <v>63273</v>
      </c>
      <c r="M414" s="2">
        <v>39312</v>
      </c>
      <c r="N414" s="3">
        <v>805</v>
      </c>
      <c r="O414" s="1">
        <v>1999</v>
      </c>
    </row>
    <row r="415" spans="1:15">
      <c r="A415" s="1">
        <v>63083</v>
      </c>
      <c r="B415" s="2">
        <v>39311</v>
      </c>
      <c r="C415" s="3">
        <v>1672</v>
      </c>
      <c r="D415" s="1">
        <v>180</v>
      </c>
      <c r="F415" s="1">
        <v>13920</v>
      </c>
      <c r="G415" s="2">
        <v>38895</v>
      </c>
      <c r="H415" s="3">
        <v>198</v>
      </c>
      <c r="I415" s="1">
        <v>2117</v>
      </c>
      <c r="L415" s="1">
        <v>63083</v>
      </c>
      <c r="M415" s="2">
        <v>39311</v>
      </c>
      <c r="N415" s="3">
        <v>1672</v>
      </c>
      <c r="O415" s="1">
        <v>180</v>
      </c>
    </row>
    <row r="416" spans="1:15">
      <c r="A416" s="1">
        <v>63084</v>
      </c>
      <c r="B416" s="2">
        <v>39311</v>
      </c>
      <c r="C416" s="3">
        <v>1686</v>
      </c>
      <c r="D416" s="1">
        <v>189</v>
      </c>
      <c r="F416" s="1">
        <v>13822</v>
      </c>
      <c r="G416" s="2">
        <v>38894</v>
      </c>
      <c r="H416" s="3">
        <v>1096</v>
      </c>
      <c r="I416" s="1">
        <v>12850</v>
      </c>
      <c r="L416" s="1">
        <v>63084</v>
      </c>
      <c r="M416" s="2">
        <v>39311</v>
      </c>
      <c r="N416" s="3">
        <v>1686</v>
      </c>
      <c r="O416" s="1">
        <v>189</v>
      </c>
    </row>
    <row r="417" spans="1:15">
      <c r="A417" s="1">
        <v>63104</v>
      </c>
      <c r="B417" s="2">
        <v>39311</v>
      </c>
      <c r="C417" s="3">
        <v>287</v>
      </c>
      <c r="D417" s="1">
        <v>538</v>
      </c>
      <c r="F417" s="1">
        <v>13826</v>
      </c>
      <c r="G417" s="2">
        <v>38894</v>
      </c>
      <c r="H417" s="3">
        <v>1246</v>
      </c>
      <c r="I417" s="1">
        <v>581</v>
      </c>
      <c r="L417" s="1">
        <v>63104</v>
      </c>
      <c r="M417" s="2">
        <v>39311</v>
      </c>
      <c r="N417" s="3">
        <v>287</v>
      </c>
      <c r="O417" s="1">
        <v>538</v>
      </c>
    </row>
    <row r="418" spans="1:15">
      <c r="A418" s="1">
        <v>62937</v>
      </c>
      <c r="B418" s="2">
        <v>39310</v>
      </c>
      <c r="C418" s="3">
        <v>1479</v>
      </c>
      <c r="D418" s="1">
        <v>105</v>
      </c>
      <c r="F418" s="1">
        <v>13852</v>
      </c>
      <c r="G418" s="2">
        <v>38894</v>
      </c>
      <c r="H418" s="3">
        <v>2307</v>
      </c>
      <c r="I418" s="1">
        <v>85</v>
      </c>
      <c r="L418" s="1">
        <v>62937</v>
      </c>
      <c r="M418" s="2">
        <v>39310</v>
      </c>
      <c r="N418" s="3">
        <v>1479</v>
      </c>
      <c r="O418" s="1">
        <v>105</v>
      </c>
    </row>
    <row r="419" spans="1:15">
      <c r="A419" s="1">
        <v>62951</v>
      </c>
      <c r="B419" s="2">
        <v>39310</v>
      </c>
      <c r="C419" s="3">
        <v>1672</v>
      </c>
      <c r="D419" s="1">
        <v>1553</v>
      </c>
      <c r="F419" s="1">
        <v>13739</v>
      </c>
      <c r="G419" s="2">
        <v>38893</v>
      </c>
      <c r="H419" s="3">
        <v>1286</v>
      </c>
      <c r="I419" s="1">
        <v>380</v>
      </c>
      <c r="L419" s="1">
        <v>62951</v>
      </c>
      <c r="M419" s="2">
        <v>39310</v>
      </c>
      <c r="N419" s="3">
        <v>1672</v>
      </c>
      <c r="O419" s="1">
        <v>1553</v>
      </c>
    </row>
    <row r="420" spans="1:15">
      <c r="A420" s="1">
        <v>62834</v>
      </c>
      <c r="B420" s="2">
        <v>39309</v>
      </c>
      <c r="C420" s="3">
        <v>1686</v>
      </c>
      <c r="D420" s="1">
        <v>908</v>
      </c>
      <c r="F420" s="1">
        <v>13787</v>
      </c>
      <c r="G420" s="2">
        <v>38893</v>
      </c>
      <c r="H420" s="3">
        <v>3785</v>
      </c>
      <c r="I420" s="1">
        <v>199</v>
      </c>
      <c r="L420" s="1">
        <v>62834</v>
      </c>
      <c r="M420" s="2">
        <v>39309</v>
      </c>
      <c r="N420" s="3">
        <v>1686</v>
      </c>
      <c r="O420" s="1">
        <v>908</v>
      </c>
    </row>
    <row r="421" spans="1:15">
      <c r="A421" s="1">
        <v>62909</v>
      </c>
      <c r="B421" s="2">
        <v>39309</v>
      </c>
      <c r="C421" s="3">
        <v>6716</v>
      </c>
      <c r="D421" s="1">
        <v>1334</v>
      </c>
      <c r="F421" s="1">
        <v>13788</v>
      </c>
      <c r="G421" s="2">
        <v>38893</v>
      </c>
      <c r="H421" s="3">
        <v>3794</v>
      </c>
      <c r="I421" s="1">
        <v>6998</v>
      </c>
      <c r="L421" s="1">
        <v>62909</v>
      </c>
      <c r="M421" s="2">
        <v>39309</v>
      </c>
      <c r="N421" s="3">
        <v>6716</v>
      </c>
      <c r="O421" s="1">
        <v>1334</v>
      </c>
    </row>
    <row r="422" spans="1:15">
      <c r="A422" s="1">
        <v>62921</v>
      </c>
      <c r="B422" s="2">
        <v>39309</v>
      </c>
      <c r="C422" s="3">
        <v>7605</v>
      </c>
      <c r="D422" s="1">
        <v>1200</v>
      </c>
      <c r="F422" s="1">
        <v>13629</v>
      </c>
      <c r="G422" s="2">
        <v>38892</v>
      </c>
      <c r="H422" s="3">
        <v>1246</v>
      </c>
      <c r="I422" s="1">
        <v>5888</v>
      </c>
      <c r="L422" s="1">
        <v>62921</v>
      </c>
      <c r="M422" s="2">
        <v>39309</v>
      </c>
      <c r="N422" s="3">
        <v>7605</v>
      </c>
      <c r="O422" s="1">
        <v>1200</v>
      </c>
    </row>
    <row r="423" spans="1:15">
      <c r="A423" s="1">
        <v>62721</v>
      </c>
      <c r="B423" s="2">
        <v>39308</v>
      </c>
      <c r="C423" s="3">
        <v>1686</v>
      </c>
      <c r="D423" s="1">
        <v>7889</v>
      </c>
      <c r="F423" s="1">
        <v>13673</v>
      </c>
      <c r="G423" s="2">
        <v>38892</v>
      </c>
      <c r="H423" s="3">
        <v>2942</v>
      </c>
      <c r="I423" s="1">
        <v>928</v>
      </c>
      <c r="L423" s="1">
        <v>62721</v>
      </c>
      <c r="M423" s="2">
        <v>39308</v>
      </c>
      <c r="N423" s="3">
        <v>1686</v>
      </c>
      <c r="O423" s="1">
        <v>7889</v>
      </c>
    </row>
    <row r="424" spans="1:15">
      <c r="A424" s="1">
        <v>62732</v>
      </c>
      <c r="B424" s="2">
        <v>39308</v>
      </c>
      <c r="C424" s="3">
        <v>2549</v>
      </c>
      <c r="D424" s="1">
        <v>980</v>
      </c>
      <c r="F424" s="1">
        <v>13722</v>
      </c>
      <c r="G424" s="2">
        <v>38892</v>
      </c>
      <c r="H424" s="3">
        <v>4745</v>
      </c>
      <c r="I424" s="1">
        <v>400</v>
      </c>
      <c r="L424" s="1">
        <v>62732</v>
      </c>
      <c r="M424" s="2">
        <v>39308</v>
      </c>
      <c r="N424" s="3">
        <v>2549</v>
      </c>
      <c r="O424" s="1">
        <v>980</v>
      </c>
    </row>
    <row r="425" spans="1:15">
      <c r="A425" s="1">
        <v>62767</v>
      </c>
      <c r="B425" s="2">
        <v>39308</v>
      </c>
      <c r="C425" s="3">
        <v>4967</v>
      </c>
      <c r="D425" s="1">
        <v>4600</v>
      </c>
      <c r="F425" s="1">
        <v>13571</v>
      </c>
      <c r="G425" s="2">
        <v>38891</v>
      </c>
      <c r="H425" s="3">
        <v>1479</v>
      </c>
      <c r="I425" s="1">
        <v>1774</v>
      </c>
      <c r="L425" s="1">
        <v>62767</v>
      </c>
      <c r="M425" s="2">
        <v>39308</v>
      </c>
      <c r="N425" s="3">
        <v>4967</v>
      </c>
      <c r="O425" s="1">
        <v>4600</v>
      </c>
    </row>
    <row r="426" spans="1:15">
      <c r="A426" s="1">
        <v>62795</v>
      </c>
      <c r="B426" s="2">
        <v>39308</v>
      </c>
      <c r="C426" s="3">
        <v>6820</v>
      </c>
      <c r="D426" s="1">
        <v>369</v>
      </c>
      <c r="F426" s="1">
        <v>13541</v>
      </c>
      <c r="G426" s="2">
        <v>38890</v>
      </c>
      <c r="H426" s="3">
        <v>3675</v>
      </c>
      <c r="I426" s="1">
        <v>320</v>
      </c>
      <c r="L426" s="1">
        <v>62795</v>
      </c>
      <c r="M426" s="2">
        <v>39308</v>
      </c>
      <c r="N426" s="3">
        <v>6820</v>
      </c>
      <c r="O426" s="1">
        <v>369</v>
      </c>
    </row>
    <row r="427" spans="1:15">
      <c r="A427" s="1">
        <v>62638</v>
      </c>
      <c r="B427" s="2">
        <v>39307</v>
      </c>
      <c r="C427" s="3">
        <v>3059</v>
      </c>
      <c r="D427" s="1">
        <v>1248</v>
      </c>
      <c r="F427" s="1">
        <v>13352</v>
      </c>
      <c r="G427" s="2">
        <v>38888</v>
      </c>
      <c r="H427" s="3">
        <v>1121</v>
      </c>
      <c r="I427" s="1">
        <v>996</v>
      </c>
      <c r="L427" s="1">
        <v>62638</v>
      </c>
      <c r="M427" s="2">
        <v>39307</v>
      </c>
      <c r="N427" s="3">
        <v>3059</v>
      </c>
      <c r="O427" s="1">
        <v>1248</v>
      </c>
    </row>
    <row r="428" spans="1:15">
      <c r="A428" s="1">
        <v>62470</v>
      </c>
      <c r="B428" s="2">
        <v>39306</v>
      </c>
      <c r="C428" s="3">
        <v>1686</v>
      </c>
      <c r="D428" s="1">
        <v>16397</v>
      </c>
      <c r="F428" s="1">
        <v>13387</v>
      </c>
      <c r="G428" s="2">
        <v>38888</v>
      </c>
      <c r="H428" s="3">
        <v>3429</v>
      </c>
      <c r="I428" s="1">
        <v>1790</v>
      </c>
      <c r="L428" s="1">
        <v>62470</v>
      </c>
      <c r="M428" s="2">
        <v>39306</v>
      </c>
      <c r="N428" s="3">
        <v>1686</v>
      </c>
      <c r="O428" s="1">
        <v>16397</v>
      </c>
    </row>
    <row r="429" spans="1:15">
      <c r="A429" s="1">
        <v>62507</v>
      </c>
      <c r="B429" s="2">
        <v>39306</v>
      </c>
      <c r="C429" s="3">
        <v>3212</v>
      </c>
      <c r="D429" s="1">
        <v>110</v>
      </c>
      <c r="F429" s="1">
        <v>13400</v>
      </c>
      <c r="G429" s="2">
        <v>38888</v>
      </c>
      <c r="H429" s="3">
        <v>4687</v>
      </c>
      <c r="I429" s="1">
        <v>179</v>
      </c>
      <c r="L429" s="1">
        <v>62507</v>
      </c>
      <c r="M429" s="2">
        <v>39306</v>
      </c>
      <c r="N429" s="3">
        <v>3212</v>
      </c>
      <c r="O429" s="1">
        <v>110</v>
      </c>
    </row>
    <row r="430" spans="1:15">
      <c r="A430" s="1">
        <v>62338</v>
      </c>
      <c r="B430" s="2">
        <v>39305</v>
      </c>
      <c r="C430" s="3">
        <v>1686</v>
      </c>
      <c r="D430" s="1">
        <v>34264</v>
      </c>
      <c r="F430" s="1">
        <v>13285</v>
      </c>
      <c r="G430" s="2">
        <v>38887</v>
      </c>
      <c r="H430" s="3">
        <v>1446</v>
      </c>
      <c r="I430" s="1">
        <v>1888</v>
      </c>
      <c r="L430" s="1">
        <v>62338</v>
      </c>
      <c r="M430" s="2">
        <v>39305</v>
      </c>
      <c r="N430" s="3">
        <v>1686</v>
      </c>
      <c r="O430" s="1">
        <v>34264</v>
      </c>
    </row>
    <row r="431" spans="1:15">
      <c r="A431" s="1">
        <v>62383</v>
      </c>
      <c r="B431" s="2">
        <v>39305</v>
      </c>
      <c r="C431" s="3">
        <v>3827</v>
      </c>
      <c r="D431" s="1">
        <v>1999</v>
      </c>
      <c r="F431" s="1">
        <v>13229</v>
      </c>
      <c r="G431" s="2">
        <v>38886</v>
      </c>
      <c r="H431" s="3">
        <v>3567</v>
      </c>
      <c r="I431" s="1">
        <v>7663</v>
      </c>
      <c r="L431" s="1">
        <v>62383</v>
      </c>
      <c r="M431" s="2">
        <v>39305</v>
      </c>
      <c r="N431" s="3">
        <v>3827</v>
      </c>
      <c r="O431" s="1">
        <v>1999</v>
      </c>
    </row>
    <row r="432" spans="1:15">
      <c r="A432" s="1">
        <v>62441</v>
      </c>
      <c r="B432" s="2">
        <v>39305</v>
      </c>
      <c r="C432" s="3">
        <v>92</v>
      </c>
      <c r="D432" s="1">
        <v>39700</v>
      </c>
      <c r="F432" s="1">
        <v>13268</v>
      </c>
      <c r="G432" s="2">
        <v>38886</v>
      </c>
      <c r="H432" s="3">
        <v>805</v>
      </c>
      <c r="I432" s="1">
        <v>545</v>
      </c>
      <c r="L432" s="1">
        <v>62441</v>
      </c>
      <c r="M432" s="2">
        <v>39305</v>
      </c>
      <c r="N432" s="3">
        <v>92</v>
      </c>
      <c r="O432" s="1">
        <v>39700</v>
      </c>
    </row>
    <row r="433" spans="1:15">
      <c r="A433" s="1">
        <v>62228</v>
      </c>
      <c r="B433" s="2">
        <v>39304</v>
      </c>
      <c r="C433" s="3">
        <v>1677</v>
      </c>
      <c r="D433" s="1">
        <v>690</v>
      </c>
      <c r="F433" s="1">
        <v>13092</v>
      </c>
      <c r="G433" s="2">
        <v>38885</v>
      </c>
      <c r="H433" s="3">
        <v>1686</v>
      </c>
      <c r="I433" s="1">
        <v>999</v>
      </c>
      <c r="L433" s="1">
        <v>62228</v>
      </c>
      <c r="M433" s="2">
        <v>39304</v>
      </c>
      <c r="N433" s="3">
        <v>1677</v>
      </c>
      <c r="O433" s="1">
        <v>690</v>
      </c>
    </row>
    <row r="434" spans="1:15">
      <c r="A434" s="1">
        <v>62256</v>
      </c>
      <c r="B434" s="2">
        <v>39304</v>
      </c>
      <c r="C434" s="3">
        <v>3059</v>
      </c>
      <c r="D434" s="1">
        <v>19898</v>
      </c>
      <c r="F434" s="1">
        <v>13130</v>
      </c>
      <c r="G434" s="2">
        <v>38885</v>
      </c>
      <c r="H434" s="3">
        <v>3429</v>
      </c>
      <c r="I434" s="1">
        <v>599</v>
      </c>
      <c r="L434" s="1">
        <v>62256</v>
      </c>
      <c r="M434" s="2">
        <v>39304</v>
      </c>
      <c r="N434" s="3">
        <v>3059</v>
      </c>
      <c r="O434" s="1">
        <v>19898</v>
      </c>
    </row>
    <row r="435" spans="1:15">
      <c r="A435" s="1">
        <v>62265</v>
      </c>
      <c r="B435" s="2">
        <v>39304</v>
      </c>
      <c r="C435" s="3">
        <v>3785</v>
      </c>
      <c r="D435" s="1">
        <v>169</v>
      </c>
      <c r="F435" s="1">
        <v>13156</v>
      </c>
      <c r="G435" s="2">
        <v>38885</v>
      </c>
      <c r="H435" s="3">
        <v>4687</v>
      </c>
      <c r="I435" s="1">
        <v>400</v>
      </c>
      <c r="L435" s="1">
        <v>62265</v>
      </c>
      <c r="M435" s="2">
        <v>39304</v>
      </c>
      <c r="N435" s="3">
        <v>3785</v>
      </c>
      <c r="O435" s="1">
        <v>169</v>
      </c>
    </row>
    <row r="436" spans="1:15">
      <c r="A436" s="1">
        <v>62310</v>
      </c>
      <c r="B436" s="2">
        <v>39304</v>
      </c>
      <c r="C436" s="3">
        <v>7005</v>
      </c>
      <c r="D436" s="1">
        <v>198</v>
      </c>
      <c r="F436" s="1">
        <v>13163</v>
      </c>
      <c r="G436" s="2">
        <v>38885</v>
      </c>
      <c r="H436" s="3">
        <v>542</v>
      </c>
      <c r="I436" s="1">
        <v>2080</v>
      </c>
      <c r="L436" s="1">
        <v>62310</v>
      </c>
      <c r="M436" s="2">
        <v>39304</v>
      </c>
      <c r="N436" s="3">
        <v>7005</v>
      </c>
      <c r="O436" s="1">
        <v>198</v>
      </c>
    </row>
    <row r="437" spans="1:15">
      <c r="A437" s="1">
        <v>62314</v>
      </c>
      <c r="B437" s="2">
        <v>39304</v>
      </c>
      <c r="C437" s="3">
        <v>7582</v>
      </c>
      <c r="D437" s="1">
        <v>400</v>
      </c>
      <c r="F437" s="1">
        <v>13040</v>
      </c>
      <c r="G437" s="2">
        <v>38884</v>
      </c>
      <c r="H437" s="3">
        <v>3610</v>
      </c>
      <c r="I437" s="1">
        <v>199</v>
      </c>
      <c r="L437" s="1">
        <v>62314</v>
      </c>
      <c r="M437" s="2">
        <v>39304</v>
      </c>
      <c r="N437" s="3">
        <v>7582</v>
      </c>
      <c r="O437" s="1">
        <v>400</v>
      </c>
    </row>
    <row r="438" spans="1:15">
      <c r="A438" s="1">
        <v>62119</v>
      </c>
      <c r="B438" s="2">
        <v>39303</v>
      </c>
      <c r="C438" s="3">
        <v>1686</v>
      </c>
      <c r="D438" s="1">
        <v>1200</v>
      </c>
      <c r="F438" s="1">
        <v>12961</v>
      </c>
      <c r="G438" s="2">
        <v>38883</v>
      </c>
      <c r="H438" s="3">
        <v>2704</v>
      </c>
      <c r="I438" s="1">
        <v>1290</v>
      </c>
      <c r="L438" s="1">
        <v>62119</v>
      </c>
      <c r="M438" s="2">
        <v>39303</v>
      </c>
      <c r="N438" s="3">
        <v>1686</v>
      </c>
      <c r="O438" s="1">
        <v>1200</v>
      </c>
    </row>
    <row r="439" spans="1:15">
      <c r="A439" s="1">
        <v>62185</v>
      </c>
      <c r="B439" s="2">
        <v>39303</v>
      </c>
      <c r="C439" s="3">
        <v>6014</v>
      </c>
      <c r="D439" s="1">
        <v>2490</v>
      </c>
      <c r="F439" s="1">
        <v>12974</v>
      </c>
      <c r="G439" s="2">
        <v>38883</v>
      </c>
      <c r="H439" s="3">
        <v>3482</v>
      </c>
      <c r="I439" s="1">
        <v>2604</v>
      </c>
      <c r="L439" s="1">
        <v>62185</v>
      </c>
      <c r="M439" s="2">
        <v>39303</v>
      </c>
      <c r="N439" s="3">
        <v>6014</v>
      </c>
      <c r="O439" s="1">
        <v>2490</v>
      </c>
    </row>
    <row r="440" spans="1:15">
      <c r="A440" s="1">
        <v>61950</v>
      </c>
      <c r="B440" s="2">
        <v>39302</v>
      </c>
      <c r="C440" s="3">
        <v>1121</v>
      </c>
      <c r="D440" s="1">
        <v>800</v>
      </c>
      <c r="F440" s="1">
        <v>12870</v>
      </c>
      <c r="G440" s="2">
        <v>38882</v>
      </c>
      <c r="H440" s="3">
        <v>1479</v>
      </c>
      <c r="I440" s="1">
        <v>179</v>
      </c>
      <c r="L440" s="1">
        <v>61950</v>
      </c>
      <c r="M440" s="2">
        <v>39302</v>
      </c>
      <c r="N440" s="3">
        <v>1121</v>
      </c>
      <c r="O440" s="1">
        <v>800</v>
      </c>
    </row>
    <row r="441" spans="1:15">
      <c r="A441" s="1">
        <v>61972</v>
      </c>
      <c r="B441" s="2">
        <v>39302</v>
      </c>
      <c r="C441" s="3">
        <v>1686</v>
      </c>
      <c r="D441" s="1">
        <v>249</v>
      </c>
      <c r="F441" s="1">
        <v>12912</v>
      </c>
      <c r="G441" s="2">
        <v>38882</v>
      </c>
      <c r="H441" s="3">
        <v>449</v>
      </c>
      <c r="I441" s="1">
        <v>299</v>
      </c>
      <c r="L441" s="1">
        <v>61972</v>
      </c>
      <c r="M441" s="2">
        <v>39302</v>
      </c>
      <c r="N441" s="3">
        <v>1686</v>
      </c>
      <c r="O441" s="1">
        <v>249</v>
      </c>
    </row>
    <row r="442" spans="1:15">
      <c r="A442" s="1">
        <v>62000</v>
      </c>
      <c r="B442" s="2">
        <v>39302</v>
      </c>
      <c r="C442" s="3">
        <v>2814</v>
      </c>
      <c r="D442" s="1">
        <v>100</v>
      </c>
      <c r="F442" s="1">
        <v>12922</v>
      </c>
      <c r="G442" s="2">
        <v>38882</v>
      </c>
      <c r="H442" s="3">
        <v>637</v>
      </c>
      <c r="I442" s="1">
        <v>460</v>
      </c>
      <c r="L442" s="1">
        <v>62000</v>
      </c>
      <c r="M442" s="2">
        <v>39302</v>
      </c>
      <c r="N442" s="3">
        <v>2814</v>
      </c>
      <c r="O442" s="1">
        <v>100</v>
      </c>
    </row>
    <row r="443" spans="1:15">
      <c r="A443" s="1">
        <v>62061</v>
      </c>
      <c r="B443" s="2">
        <v>39302</v>
      </c>
      <c r="C443" s="3">
        <v>637</v>
      </c>
      <c r="D443" s="1">
        <v>140</v>
      </c>
      <c r="F443" s="1">
        <v>12797</v>
      </c>
      <c r="G443" s="2">
        <v>38881</v>
      </c>
      <c r="H443" s="3">
        <v>1246</v>
      </c>
      <c r="I443" s="1">
        <v>2005</v>
      </c>
      <c r="L443" s="1">
        <v>62061</v>
      </c>
      <c r="M443" s="2">
        <v>39302</v>
      </c>
      <c r="N443" s="3">
        <v>637</v>
      </c>
      <c r="O443" s="1">
        <v>140</v>
      </c>
    </row>
    <row r="444" spans="1:15">
      <c r="A444" s="1">
        <v>61889</v>
      </c>
      <c r="B444" s="2">
        <v>39301</v>
      </c>
      <c r="C444" s="3">
        <v>332</v>
      </c>
      <c r="D444" s="1">
        <v>20</v>
      </c>
      <c r="F444" s="1">
        <v>12729</v>
      </c>
      <c r="G444" s="2">
        <v>38880</v>
      </c>
      <c r="H444" s="3">
        <v>1246</v>
      </c>
      <c r="I444" s="1">
        <v>2741</v>
      </c>
      <c r="L444" s="1">
        <v>61889</v>
      </c>
      <c r="M444" s="2">
        <v>39301</v>
      </c>
      <c r="N444" s="3">
        <v>332</v>
      </c>
      <c r="O444" s="1">
        <v>20</v>
      </c>
    </row>
    <row r="445" spans="1:15">
      <c r="A445" s="1">
        <v>61911</v>
      </c>
      <c r="B445" s="2">
        <v>39301</v>
      </c>
      <c r="C445" s="3">
        <v>4981</v>
      </c>
      <c r="D445" s="1">
        <v>219</v>
      </c>
      <c r="F445" s="1">
        <v>12763</v>
      </c>
      <c r="G445" s="2">
        <v>38880</v>
      </c>
      <c r="H445" s="3">
        <v>3127</v>
      </c>
      <c r="I445" s="1">
        <v>1380</v>
      </c>
      <c r="L445" s="1">
        <v>61911</v>
      </c>
      <c r="M445" s="2">
        <v>39301</v>
      </c>
      <c r="N445" s="3">
        <v>4981</v>
      </c>
      <c r="O445" s="1">
        <v>219</v>
      </c>
    </row>
    <row r="446" spans="1:15">
      <c r="A446" s="1">
        <v>61758</v>
      </c>
      <c r="B446" s="2">
        <v>39300</v>
      </c>
      <c r="C446" s="3">
        <v>2704</v>
      </c>
      <c r="D446" s="1">
        <v>800</v>
      </c>
      <c r="F446" s="1">
        <v>12792</v>
      </c>
      <c r="G446" s="2">
        <v>38880</v>
      </c>
      <c r="H446" s="3">
        <v>977</v>
      </c>
      <c r="I446" s="1">
        <v>2510</v>
      </c>
      <c r="L446" s="1">
        <v>61758</v>
      </c>
      <c r="M446" s="2">
        <v>39300</v>
      </c>
      <c r="N446" s="3">
        <v>2704</v>
      </c>
      <c r="O446" s="1">
        <v>800</v>
      </c>
    </row>
    <row r="447" spans="1:15">
      <c r="A447" s="1">
        <v>61794</v>
      </c>
      <c r="B447" s="2">
        <v>39300</v>
      </c>
      <c r="C447" s="3">
        <v>4687</v>
      </c>
      <c r="D447" s="1">
        <v>1250</v>
      </c>
      <c r="F447" s="1">
        <v>12666</v>
      </c>
      <c r="G447" s="2">
        <v>38879</v>
      </c>
      <c r="H447" s="3">
        <v>2307</v>
      </c>
      <c r="I447" s="1">
        <v>1320</v>
      </c>
      <c r="L447" s="1">
        <v>61794</v>
      </c>
      <c r="M447" s="2">
        <v>39300</v>
      </c>
      <c r="N447" s="3">
        <v>4687</v>
      </c>
      <c r="O447" s="1">
        <v>1250</v>
      </c>
    </row>
    <row r="448" spans="1:15">
      <c r="A448" s="1">
        <v>61823</v>
      </c>
      <c r="B448" s="2">
        <v>39300</v>
      </c>
      <c r="C448" s="3">
        <v>6820</v>
      </c>
      <c r="D448" s="1">
        <v>409</v>
      </c>
      <c r="F448" s="1">
        <v>12680</v>
      </c>
      <c r="G448" s="2">
        <v>38879</v>
      </c>
      <c r="H448" s="3">
        <v>284</v>
      </c>
      <c r="I448" s="1">
        <v>1515</v>
      </c>
      <c r="L448" s="1">
        <v>61823</v>
      </c>
      <c r="M448" s="2">
        <v>39300</v>
      </c>
      <c r="N448" s="3">
        <v>6820</v>
      </c>
      <c r="O448" s="1">
        <v>409</v>
      </c>
    </row>
    <row r="449" spans="1:15">
      <c r="A449" s="1">
        <v>61560</v>
      </c>
      <c r="B449" s="2">
        <v>39299</v>
      </c>
      <c r="C449" s="3">
        <v>1686</v>
      </c>
      <c r="D449" s="1">
        <v>1750</v>
      </c>
      <c r="F449" s="1">
        <v>12681</v>
      </c>
      <c r="G449" s="2">
        <v>38879</v>
      </c>
      <c r="H449" s="3">
        <v>2989</v>
      </c>
      <c r="I449" s="1">
        <v>760</v>
      </c>
      <c r="L449" s="1">
        <v>61560</v>
      </c>
      <c r="M449" s="2">
        <v>39299</v>
      </c>
      <c r="N449" s="3">
        <v>1686</v>
      </c>
      <c r="O449" s="1">
        <v>1750</v>
      </c>
    </row>
    <row r="450" spans="1:15">
      <c r="A450" s="1">
        <v>61607</v>
      </c>
      <c r="B450" s="2">
        <v>39299</v>
      </c>
      <c r="C450" s="3">
        <v>3212</v>
      </c>
      <c r="D450" s="1">
        <v>319</v>
      </c>
      <c r="F450" s="1">
        <v>12501</v>
      </c>
      <c r="G450" s="2">
        <v>38877</v>
      </c>
      <c r="H450" s="3">
        <v>1672</v>
      </c>
      <c r="I450" s="1">
        <v>230</v>
      </c>
      <c r="L450" s="1">
        <v>61607</v>
      </c>
      <c r="M450" s="2">
        <v>39299</v>
      </c>
      <c r="N450" s="3">
        <v>3212</v>
      </c>
      <c r="O450" s="1">
        <v>319</v>
      </c>
    </row>
    <row r="451" spans="1:15">
      <c r="A451" s="1">
        <v>61617</v>
      </c>
      <c r="B451" s="2">
        <v>39299</v>
      </c>
      <c r="C451" s="3">
        <v>3567</v>
      </c>
      <c r="D451" s="1">
        <v>2298</v>
      </c>
      <c r="F451" s="1">
        <v>12517</v>
      </c>
      <c r="G451" s="2">
        <v>38877</v>
      </c>
      <c r="H451" s="3">
        <v>332</v>
      </c>
      <c r="I451" s="1">
        <v>32445</v>
      </c>
      <c r="L451" s="1">
        <v>61617</v>
      </c>
      <c r="M451" s="2">
        <v>39299</v>
      </c>
      <c r="N451" s="3">
        <v>3567</v>
      </c>
      <c r="O451" s="1">
        <v>2298</v>
      </c>
    </row>
    <row r="452" spans="1:15">
      <c r="A452" s="1">
        <v>61649</v>
      </c>
      <c r="B452" s="2">
        <v>39299</v>
      </c>
      <c r="C452" s="3">
        <v>4926</v>
      </c>
      <c r="D452" s="1">
        <v>3690</v>
      </c>
      <c r="F452" s="1">
        <v>12521</v>
      </c>
      <c r="G452" s="2">
        <v>38877</v>
      </c>
      <c r="H452" s="3">
        <v>3596</v>
      </c>
      <c r="I452" s="1">
        <v>64</v>
      </c>
      <c r="L452" s="1">
        <v>61649</v>
      </c>
      <c r="M452" s="2">
        <v>39299</v>
      </c>
      <c r="N452" s="3">
        <v>4926</v>
      </c>
      <c r="O452" s="1">
        <v>3690</v>
      </c>
    </row>
    <row r="453" spans="1:15">
      <c r="A453" s="1">
        <v>61665</v>
      </c>
      <c r="B453" s="2">
        <v>39299</v>
      </c>
      <c r="C453" s="3">
        <v>5781</v>
      </c>
      <c r="D453" s="1">
        <v>1590</v>
      </c>
      <c r="F453" s="1">
        <v>12433</v>
      </c>
      <c r="G453" s="2">
        <v>38876</v>
      </c>
      <c r="H453" s="3">
        <v>1677</v>
      </c>
      <c r="I453" s="1">
        <v>220</v>
      </c>
      <c r="L453" s="1">
        <v>61665</v>
      </c>
      <c r="M453" s="2">
        <v>39299</v>
      </c>
      <c r="N453" s="3">
        <v>5781</v>
      </c>
      <c r="O453" s="1">
        <v>1590</v>
      </c>
    </row>
    <row r="454" spans="1:15">
      <c r="A454" s="1">
        <v>61675</v>
      </c>
      <c r="B454" s="2">
        <v>39299</v>
      </c>
      <c r="C454" s="3">
        <v>6378</v>
      </c>
      <c r="D454" s="1">
        <v>2490</v>
      </c>
      <c r="F454" s="1">
        <v>12301</v>
      </c>
      <c r="G454" s="2">
        <v>38874</v>
      </c>
      <c r="H454" s="3">
        <v>2800</v>
      </c>
      <c r="I454" s="1">
        <v>1056</v>
      </c>
      <c r="L454" s="1">
        <v>61675</v>
      </c>
      <c r="M454" s="2">
        <v>39299</v>
      </c>
      <c r="N454" s="3">
        <v>6378</v>
      </c>
      <c r="O454" s="1">
        <v>2490</v>
      </c>
    </row>
    <row r="455" spans="1:15">
      <c r="A455" s="1">
        <v>61691</v>
      </c>
      <c r="B455" s="2">
        <v>39299</v>
      </c>
      <c r="C455" s="3">
        <v>742</v>
      </c>
      <c r="D455" s="1">
        <v>623</v>
      </c>
      <c r="F455" s="1">
        <v>12332</v>
      </c>
      <c r="G455" s="2">
        <v>38874</v>
      </c>
      <c r="H455" s="3">
        <v>637</v>
      </c>
      <c r="I455" s="1">
        <v>1446</v>
      </c>
      <c r="L455" s="1">
        <v>61691</v>
      </c>
      <c r="M455" s="2">
        <v>39299</v>
      </c>
      <c r="N455" s="3">
        <v>742</v>
      </c>
      <c r="O455" s="1">
        <v>623</v>
      </c>
    </row>
    <row r="456" spans="1:15">
      <c r="A456" s="1">
        <v>61700</v>
      </c>
      <c r="B456" s="2">
        <v>39299</v>
      </c>
      <c r="C456" s="3">
        <v>7563</v>
      </c>
      <c r="D456" s="1">
        <v>1200</v>
      </c>
      <c r="F456" s="1">
        <v>12223</v>
      </c>
      <c r="G456" s="2">
        <v>38873</v>
      </c>
      <c r="H456" s="3">
        <v>2956</v>
      </c>
      <c r="I456" s="1">
        <v>340</v>
      </c>
      <c r="L456" s="1">
        <v>61700</v>
      </c>
      <c r="M456" s="2">
        <v>39299</v>
      </c>
      <c r="N456" s="3">
        <v>7563</v>
      </c>
      <c r="O456" s="1">
        <v>1200</v>
      </c>
    </row>
    <row r="457" spans="1:15">
      <c r="A457" s="1">
        <v>61454</v>
      </c>
      <c r="B457" s="2">
        <v>39298</v>
      </c>
      <c r="C457" s="3">
        <v>2995</v>
      </c>
      <c r="D457" s="1">
        <v>599</v>
      </c>
      <c r="F457" s="1">
        <v>12127</v>
      </c>
      <c r="G457" s="2">
        <v>38872</v>
      </c>
      <c r="H457" s="3">
        <v>198</v>
      </c>
      <c r="I457" s="1">
        <v>558</v>
      </c>
      <c r="L457" s="1">
        <v>61454</v>
      </c>
      <c r="M457" s="2">
        <v>39298</v>
      </c>
      <c r="N457" s="3">
        <v>2995</v>
      </c>
      <c r="O457" s="1">
        <v>599</v>
      </c>
    </row>
    <row r="458" spans="1:15">
      <c r="A458" s="1">
        <v>61486</v>
      </c>
      <c r="B458" s="2">
        <v>39298</v>
      </c>
      <c r="C458" s="3">
        <v>4780</v>
      </c>
      <c r="D458" s="1">
        <v>800</v>
      </c>
      <c r="F458" s="1">
        <v>12137</v>
      </c>
      <c r="G458" s="2">
        <v>38872</v>
      </c>
      <c r="H458" s="3">
        <v>2814</v>
      </c>
      <c r="I458" s="1">
        <v>1689</v>
      </c>
      <c r="L458" s="1">
        <v>61486</v>
      </c>
      <c r="M458" s="2">
        <v>39298</v>
      </c>
      <c r="N458" s="3">
        <v>4780</v>
      </c>
      <c r="O458" s="1">
        <v>800</v>
      </c>
    </row>
    <row r="459" spans="1:15">
      <c r="A459" s="1">
        <v>61490</v>
      </c>
      <c r="B459" s="2">
        <v>39298</v>
      </c>
      <c r="C459" s="3">
        <v>5181</v>
      </c>
      <c r="D459" s="1">
        <v>1999</v>
      </c>
      <c r="F459" s="1">
        <v>12141</v>
      </c>
      <c r="G459" s="2">
        <v>38872</v>
      </c>
      <c r="H459" s="3">
        <v>2995</v>
      </c>
      <c r="I459" s="1">
        <v>2510</v>
      </c>
      <c r="L459" s="1">
        <v>61490</v>
      </c>
      <c r="M459" s="2">
        <v>39298</v>
      </c>
      <c r="N459" s="3">
        <v>5181</v>
      </c>
      <c r="O459" s="1">
        <v>1999</v>
      </c>
    </row>
    <row r="460" spans="1:15">
      <c r="A460" s="1">
        <v>61298</v>
      </c>
      <c r="B460" s="2">
        <v>39297</v>
      </c>
      <c r="C460" s="3">
        <v>1117</v>
      </c>
      <c r="D460" s="1">
        <v>960</v>
      </c>
      <c r="F460" s="1">
        <v>12151</v>
      </c>
      <c r="G460" s="2">
        <v>38872</v>
      </c>
      <c r="H460" s="3">
        <v>3429</v>
      </c>
      <c r="I460" s="1">
        <v>285</v>
      </c>
      <c r="L460" s="1">
        <v>61298</v>
      </c>
      <c r="M460" s="2">
        <v>39297</v>
      </c>
      <c r="N460" s="3">
        <v>1117</v>
      </c>
      <c r="O460" s="1">
        <v>960</v>
      </c>
    </row>
    <row r="461" spans="1:15">
      <c r="A461" s="1">
        <v>61313</v>
      </c>
      <c r="B461" s="2">
        <v>39297</v>
      </c>
      <c r="C461" s="3">
        <v>1686</v>
      </c>
      <c r="D461" s="1">
        <v>1017</v>
      </c>
      <c r="F461" s="1">
        <v>12063</v>
      </c>
      <c r="G461" s="2">
        <v>38871</v>
      </c>
      <c r="H461" s="3">
        <v>3233</v>
      </c>
      <c r="I461" s="1">
        <v>6998</v>
      </c>
      <c r="L461" s="1">
        <v>61313</v>
      </c>
      <c r="M461" s="2">
        <v>39297</v>
      </c>
      <c r="N461" s="3">
        <v>1686</v>
      </c>
      <c r="O461" s="1">
        <v>1017</v>
      </c>
    </row>
    <row r="462" spans="1:15">
      <c r="A462" s="1">
        <v>61336</v>
      </c>
      <c r="B462" s="2">
        <v>39297</v>
      </c>
      <c r="C462" s="3">
        <v>3059</v>
      </c>
      <c r="D462" s="1">
        <v>169</v>
      </c>
      <c r="F462" s="1">
        <v>11967</v>
      </c>
      <c r="G462" s="2">
        <v>38870</v>
      </c>
      <c r="H462" s="3">
        <v>1246</v>
      </c>
      <c r="I462" s="1">
        <v>998</v>
      </c>
      <c r="L462" s="1">
        <v>61336</v>
      </c>
      <c r="M462" s="2">
        <v>39297</v>
      </c>
      <c r="N462" s="3">
        <v>3059</v>
      </c>
      <c r="O462" s="1">
        <v>169</v>
      </c>
    </row>
    <row r="463" spans="1:15">
      <c r="A463" s="1">
        <v>61395</v>
      </c>
      <c r="B463" s="2">
        <v>39297</v>
      </c>
      <c r="C463" s="3">
        <v>7276</v>
      </c>
      <c r="D463" s="1">
        <v>14440</v>
      </c>
      <c r="F463" s="1">
        <v>11913</v>
      </c>
      <c r="G463" s="2">
        <v>38869</v>
      </c>
      <c r="H463" s="3">
        <v>1672</v>
      </c>
      <c r="I463" s="1">
        <v>149</v>
      </c>
      <c r="L463" s="1">
        <v>61395</v>
      </c>
      <c r="M463" s="2">
        <v>39297</v>
      </c>
      <c r="N463" s="3">
        <v>7276</v>
      </c>
      <c r="O463" s="1">
        <v>14440</v>
      </c>
    </row>
    <row r="464" spans="1:15">
      <c r="A464" s="1">
        <v>61275</v>
      </c>
      <c r="B464" s="2">
        <v>39296</v>
      </c>
      <c r="C464" s="3">
        <v>6014</v>
      </c>
      <c r="D464" s="1">
        <v>1990</v>
      </c>
      <c r="F464" s="1">
        <v>11915</v>
      </c>
      <c r="G464" s="2">
        <v>38869</v>
      </c>
      <c r="H464" s="3">
        <v>1686</v>
      </c>
      <c r="I464" s="1">
        <v>620</v>
      </c>
      <c r="L464" s="1">
        <v>61275</v>
      </c>
      <c r="M464" s="2">
        <v>39296</v>
      </c>
      <c r="N464" s="3">
        <v>6014</v>
      </c>
      <c r="O464" s="1">
        <v>1990</v>
      </c>
    </row>
    <row r="465" spans="1:15">
      <c r="A465" s="1">
        <v>61092</v>
      </c>
      <c r="B465" s="2">
        <v>39295</v>
      </c>
      <c r="C465" s="3">
        <v>1686</v>
      </c>
      <c r="D465" s="1">
        <v>800</v>
      </c>
      <c r="F465" s="1">
        <v>11957</v>
      </c>
      <c r="G465" s="2">
        <v>38869</v>
      </c>
      <c r="H465" s="3">
        <v>915</v>
      </c>
      <c r="I465" s="1">
        <v>1056</v>
      </c>
      <c r="L465" s="1">
        <v>61092</v>
      </c>
      <c r="M465" s="2">
        <v>39295</v>
      </c>
      <c r="N465" s="3">
        <v>1686</v>
      </c>
      <c r="O465" s="1">
        <v>800</v>
      </c>
    </row>
    <row r="466" spans="1:15">
      <c r="A466" s="1">
        <v>61115</v>
      </c>
      <c r="B466" s="2">
        <v>39295</v>
      </c>
      <c r="C466" s="3">
        <v>284</v>
      </c>
      <c r="D466" s="1">
        <v>199</v>
      </c>
      <c r="F466" s="1">
        <v>11840</v>
      </c>
      <c r="G466" s="2">
        <v>38868</v>
      </c>
      <c r="H466" s="3">
        <v>2122</v>
      </c>
      <c r="I466" s="1">
        <v>400</v>
      </c>
      <c r="L466" s="1">
        <v>61115</v>
      </c>
      <c r="M466" s="2">
        <v>39295</v>
      </c>
      <c r="N466" s="3">
        <v>284</v>
      </c>
      <c r="O466" s="1">
        <v>199</v>
      </c>
    </row>
    <row r="467" spans="1:15">
      <c r="A467" s="1">
        <v>61119</v>
      </c>
      <c r="B467" s="2">
        <v>39295</v>
      </c>
      <c r="C467" s="3">
        <v>3212</v>
      </c>
      <c r="D467" s="1">
        <v>1599</v>
      </c>
      <c r="F467" s="1">
        <v>11868</v>
      </c>
      <c r="G467" s="2">
        <v>38868</v>
      </c>
      <c r="H467" s="3">
        <v>3785</v>
      </c>
      <c r="I467" s="1">
        <v>1025</v>
      </c>
      <c r="L467" s="1">
        <v>61119</v>
      </c>
      <c r="M467" s="2">
        <v>39295</v>
      </c>
      <c r="N467" s="3">
        <v>3212</v>
      </c>
      <c r="O467" s="1">
        <v>1599</v>
      </c>
    </row>
    <row r="468" spans="1:15">
      <c r="A468" s="1">
        <v>61147</v>
      </c>
      <c r="B468" s="2">
        <v>39295</v>
      </c>
      <c r="C468" s="3">
        <v>5005</v>
      </c>
      <c r="D468" s="1">
        <v>1380</v>
      </c>
      <c r="F468" s="1">
        <v>11889</v>
      </c>
      <c r="G468" s="2">
        <v>38868</v>
      </c>
      <c r="H468" s="3">
        <v>539</v>
      </c>
      <c r="I468" s="1">
        <v>581</v>
      </c>
      <c r="L468" s="1">
        <v>61147</v>
      </c>
      <c r="M468" s="2">
        <v>39295</v>
      </c>
      <c r="N468" s="3">
        <v>5005</v>
      </c>
      <c r="O468" s="1">
        <v>1380</v>
      </c>
    </row>
    <row r="469" spans="1:15">
      <c r="A469" s="1">
        <v>60980</v>
      </c>
      <c r="B469" s="2">
        <v>39294</v>
      </c>
      <c r="C469" s="3">
        <v>1686</v>
      </c>
      <c r="D469" s="1">
        <v>16024</v>
      </c>
      <c r="F469" s="1">
        <v>11789</v>
      </c>
      <c r="G469" s="2">
        <v>38867</v>
      </c>
      <c r="H469" s="3">
        <v>2956</v>
      </c>
      <c r="I469" s="1">
        <v>179</v>
      </c>
      <c r="L469" s="1">
        <v>60980</v>
      </c>
      <c r="M469" s="2">
        <v>39294</v>
      </c>
      <c r="N469" s="3">
        <v>1686</v>
      </c>
      <c r="O469" s="1">
        <v>16024</v>
      </c>
    </row>
    <row r="470" spans="1:15">
      <c r="A470" s="1">
        <v>60984</v>
      </c>
      <c r="B470" s="2">
        <v>39294</v>
      </c>
      <c r="C470" s="3">
        <v>1982</v>
      </c>
      <c r="D470" s="1">
        <v>1230</v>
      </c>
      <c r="F470" s="1">
        <v>11702</v>
      </c>
      <c r="G470" s="2">
        <v>38866</v>
      </c>
      <c r="H470" s="3">
        <v>1117</v>
      </c>
      <c r="I470" s="1">
        <v>1237</v>
      </c>
      <c r="L470" s="1">
        <v>60984</v>
      </c>
      <c r="M470" s="2">
        <v>39294</v>
      </c>
      <c r="N470" s="3">
        <v>1982</v>
      </c>
      <c r="O470" s="1">
        <v>1230</v>
      </c>
    </row>
    <row r="471" spans="1:15">
      <c r="A471" s="1">
        <v>60860</v>
      </c>
      <c r="B471" s="2">
        <v>39293</v>
      </c>
      <c r="C471" s="3">
        <v>1729</v>
      </c>
      <c r="D471" s="1">
        <v>1600</v>
      </c>
      <c r="F471" s="1">
        <v>11746</v>
      </c>
      <c r="G471" s="2">
        <v>38866</v>
      </c>
      <c r="H471" s="3">
        <v>4515</v>
      </c>
      <c r="I471" s="1">
        <v>1495</v>
      </c>
      <c r="L471" s="1">
        <v>60860</v>
      </c>
      <c r="M471" s="2">
        <v>39293</v>
      </c>
      <c r="N471" s="3">
        <v>1729</v>
      </c>
      <c r="O471" s="1">
        <v>1600</v>
      </c>
    </row>
    <row r="472" spans="1:15">
      <c r="A472" s="1">
        <v>60953</v>
      </c>
      <c r="B472" s="2">
        <v>39293</v>
      </c>
      <c r="C472" s="3">
        <v>7540</v>
      </c>
      <c r="D472" s="1">
        <v>3721</v>
      </c>
      <c r="F472" s="1">
        <v>11572</v>
      </c>
      <c r="G472" s="2">
        <v>38864</v>
      </c>
      <c r="H472" s="3">
        <v>2800</v>
      </c>
      <c r="I472" s="1">
        <v>129</v>
      </c>
      <c r="L472" s="1">
        <v>60953</v>
      </c>
      <c r="M472" s="2">
        <v>39293</v>
      </c>
      <c r="N472" s="3">
        <v>7540</v>
      </c>
      <c r="O472" s="1">
        <v>3721</v>
      </c>
    </row>
    <row r="473" spans="1:15">
      <c r="A473" s="1">
        <v>60957</v>
      </c>
      <c r="B473" s="2">
        <v>39293</v>
      </c>
      <c r="C473" s="3">
        <v>92</v>
      </c>
      <c r="D473" s="1">
        <v>424</v>
      </c>
      <c r="F473" s="1">
        <v>11604</v>
      </c>
      <c r="G473" s="2">
        <v>38864</v>
      </c>
      <c r="H473" s="3">
        <v>450</v>
      </c>
      <c r="I473" s="1">
        <v>10498</v>
      </c>
      <c r="L473" s="1">
        <v>60957</v>
      </c>
      <c r="M473" s="2">
        <v>39293</v>
      </c>
      <c r="N473" s="3">
        <v>92</v>
      </c>
      <c r="O473" s="1">
        <v>424</v>
      </c>
    </row>
    <row r="474" spans="1:15">
      <c r="A474" s="1">
        <v>60724</v>
      </c>
      <c r="B474" s="2">
        <v>39292</v>
      </c>
      <c r="C474" s="3">
        <v>1006</v>
      </c>
      <c r="D474" s="1">
        <v>239</v>
      </c>
      <c r="F474" s="1">
        <v>11509</v>
      </c>
      <c r="G474" s="2">
        <v>38863</v>
      </c>
      <c r="H474" s="3">
        <v>3567</v>
      </c>
      <c r="I474" s="1">
        <v>1549</v>
      </c>
      <c r="L474" s="1">
        <v>60724</v>
      </c>
      <c r="M474" s="2">
        <v>39292</v>
      </c>
      <c r="N474" s="3">
        <v>1006</v>
      </c>
      <c r="O474" s="1">
        <v>239</v>
      </c>
    </row>
    <row r="475" spans="1:15">
      <c r="A475" s="1">
        <v>60746</v>
      </c>
      <c r="B475" s="2">
        <v>39292</v>
      </c>
      <c r="C475" s="3">
        <v>1686</v>
      </c>
      <c r="D475" s="1">
        <v>954</v>
      </c>
      <c r="F475" s="1">
        <v>11416</v>
      </c>
      <c r="G475" s="2">
        <v>38862</v>
      </c>
      <c r="H475" s="3">
        <v>1672</v>
      </c>
      <c r="I475" s="1">
        <v>1784</v>
      </c>
      <c r="L475" s="1">
        <v>60746</v>
      </c>
      <c r="M475" s="2">
        <v>39292</v>
      </c>
      <c r="N475" s="3">
        <v>1686</v>
      </c>
      <c r="O475" s="1">
        <v>954</v>
      </c>
    </row>
    <row r="476" spans="1:15">
      <c r="A476" s="1">
        <v>60753</v>
      </c>
      <c r="B476" s="2">
        <v>39292</v>
      </c>
      <c r="C476" s="3">
        <v>198</v>
      </c>
      <c r="D476" s="1">
        <v>1250</v>
      </c>
      <c r="F476" s="1">
        <v>11424</v>
      </c>
      <c r="G476" s="2">
        <v>38862</v>
      </c>
      <c r="H476" s="3">
        <v>2205</v>
      </c>
      <c r="I476" s="1">
        <v>828</v>
      </c>
      <c r="L476" s="1">
        <v>60753</v>
      </c>
      <c r="M476" s="2">
        <v>39292</v>
      </c>
      <c r="N476" s="3">
        <v>198</v>
      </c>
      <c r="O476" s="1">
        <v>1250</v>
      </c>
    </row>
    <row r="477" spans="1:15">
      <c r="A477" s="1">
        <v>60825</v>
      </c>
      <c r="B477" s="2">
        <v>39292</v>
      </c>
      <c r="C477" s="3">
        <v>7076</v>
      </c>
      <c r="D477" s="1">
        <v>249</v>
      </c>
      <c r="F477" s="1">
        <v>11434</v>
      </c>
      <c r="G477" s="2">
        <v>38862</v>
      </c>
      <c r="H477" s="3">
        <v>2843</v>
      </c>
      <c r="I477" s="1">
        <v>498</v>
      </c>
      <c r="L477" s="1">
        <v>60825</v>
      </c>
      <c r="M477" s="2">
        <v>39292</v>
      </c>
      <c r="N477" s="3">
        <v>7076</v>
      </c>
      <c r="O477" s="1">
        <v>249</v>
      </c>
    </row>
    <row r="478" spans="1:15">
      <c r="A478" s="1">
        <v>60628</v>
      </c>
      <c r="B478" s="2">
        <v>39291</v>
      </c>
      <c r="C478" s="3">
        <v>1686</v>
      </c>
      <c r="D478" s="1">
        <v>1896</v>
      </c>
      <c r="F478" s="1">
        <v>11442</v>
      </c>
      <c r="G478" s="2">
        <v>38862</v>
      </c>
      <c r="H478" s="3">
        <v>3429</v>
      </c>
      <c r="I478" s="1">
        <v>399</v>
      </c>
      <c r="L478" s="1">
        <v>60628</v>
      </c>
      <c r="M478" s="2">
        <v>39291</v>
      </c>
      <c r="N478" s="3">
        <v>1686</v>
      </c>
      <c r="O478" s="1">
        <v>1896</v>
      </c>
    </row>
    <row r="479" spans="1:15">
      <c r="A479" s="1">
        <v>60689</v>
      </c>
      <c r="B479" s="2">
        <v>39291</v>
      </c>
      <c r="C479" s="3">
        <v>6000</v>
      </c>
      <c r="D479" s="1">
        <v>1999</v>
      </c>
      <c r="F479" s="1">
        <v>11347</v>
      </c>
      <c r="G479" s="2">
        <v>38861</v>
      </c>
      <c r="H479" s="3">
        <v>1686</v>
      </c>
      <c r="I479" s="1">
        <v>34000</v>
      </c>
      <c r="L479" s="1">
        <v>60689</v>
      </c>
      <c r="M479" s="2">
        <v>39291</v>
      </c>
      <c r="N479" s="3">
        <v>6000</v>
      </c>
      <c r="O479" s="1">
        <v>1999</v>
      </c>
    </row>
    <row r="480" spans="1:15">
      <c r="A480" s="1">
        <v>60494</v>
      </c>
      <c r="B480" s="2">
        <v>39290</v>
      </c>
      <c r="C480" s="3">
        <v>1686</v>
      </c>
      <c r="D480" s="1">
        <v>500</v>
      </c>
      <c r="F480" s="1">
        <v>11267</v>
      </c>
      <c r="G480" s="2">
        <v>38860</v>
      </c>
      <c r="H480" s="3">
        <v>1500</v>
      </c>
      <c r="I480" s="1">
        <v>499</v>
      </c>
      <c r="L480" s="1">
        <v>60494</v>
      </c>
      <c r="M480" s="2">
        <v>39290</v>
      </c>
      <c r="N480" s="3">
        <v>1686</v>
      </c>
      <c r="O480" s="1">
        <v>500</v>
      </c>
    </row>
    <row r="481" spans="1:15">
      <c r="A481" s="1">
        <v>60495</v>
      </c>
      <c r="B481" s="2">
        <v>39290</v>
      </c>
      <c r="C481" s="3">
        <v>1729</v>
      </c>
      <c r="D481" s="1">
        <v>1990</v>
      </c>
      <c r="F481" s="1">
        <v>11285</v>
      </c>
      <c r="G481" s="2">
        <v>38860</v>
      </c>
      <c r="H481" s="3">
        <v>2239</v>
      </c>
      <c r="I481" s="1">
        <v>688</v>
      </c>
      <c r="L481" s="1">
        <v>60495</v>
      </c>
      <c r="M481" s="2">
        <v>39290</v>
      </c>
      <c r="N481" s="3">
        <v>1729</v>
      </c>
      <c r="O481" s="1">
        <v>1990</v>
      </c>
    </row>
    <row r="482" spans="1:15">
      <c r="A482" s="1">
        <v>60498</v>
      </c>
      <c r="B482" s="2">
        <v>39290</v>
      </c>
      <c r="C482" s="3">
        <v>1982</v>
      </c>
      <c r="D482" s="1">
        <v>994</v>
      </c>
      <c r="F482" s="1">
        <v>11230</v>
      </c>
      <c r="G482" s="2">
        <v>38859</v>
      </c>
      <c r="H482" s="3">
        <v>284</v>
      </c>
      <c r="I482" s="1">
        <v>65</v>
      </c>
      <c r="L482" s="1">
        <v>60498</v>
      </c>
      <c r="M482" s="2">
        <v>39290</v>
      </c>
      <c r="N482" s="3">
        <v>1982</v>
      </c>
      <c r="O482" s="1">
        <v>994</v>
      </c>
    </row>
    <row r="483" spans="1:15">
      <c r="A483" s="1">
        <v>60528</v>
      </c>
      <c r="B483" s="2">
        <v>39290</v>
      </c>
      <c r="C483" s="3">
        <v>3610</v>
      </c>
      <c r="D483" s="1">
        <v>389</v>
      </c>
      <c r="F483" s="1">
        <v>11251</v>
      </c>
      <c r="G483" s="2">
        <v>38859</v>
      </c>
      <c r="H483" s="3">
        <v>637</v>
      </c>
      <c r="I483" s="1">
        <v>715</v>
      </c>
      <c r="L483" s="1">
        <v>60528</v>
      </c>
      <c r="M483" s="2">
        <v>39290</v>
      </c>
      <c r="N483" s="3">
        <v>3610</v>
      </c>
      <c r="O483" s="1">
        <v>389</v>
      </c>
    </row>
    <row r="484" spans="1:15">
      <c r="A484" s="1">
        <v>60558</v>
      </c>
      <c r="B484" s="2">
        <v>39290</v>
      </c>
      <c r="C484" s="3">
        <v>5455</v>
      </c>
      <c r="D484" s="1">
        <v>31900</v>
      </c>
      <c r="F484" s="1">
        <v>11136</v>
      </c>
      <c r="G484" s="2">
        <v>38858</v>
      </c>
      <c r="H484" s="3">
        <v>1726</v>
      </c>
      <c r="I484" s="1">
        <v>3446</v>
      </c>
      <c r="L484" s="1">
        <v>60558</v>
      </c>
      <c r="M484" s="2">
        <v>39290</v>
      </c>
      <c r="N484" s="3">
        <v>5455</v>
      </c>
      <c r="O484" s="1">
        <v>31900</v>
      </c>
    </row>
    <row r="485" spans="1:15">
      <c r="A485" s="1">
        <v>60374</v>
      </c>
      <c r="B485" s="2">
        <v>39289</v>
      </c>
      <c r="C485" s="3">
        <v>1677</v>
      </c>
      <c r="D485" s="1">
        <v>390</v>
      </c>
      <c r="F485" s="1">
        <v>11168</v>
      </c>
      <c r="G485" s="2">
        <v>38858</v>
      </c>
      <c r="H485" s="3">
        <v>3785</v>
      </c>
      <c r="I485" s="1">
        <v>395</v>
      </c>
      <c r="L485" s="1">
        <v>60374</v>
      </c>
      <c r="M485" s="2">
        <v>39289</v>
      </c>
      <c r="N485" s="3">
        <v>1677</v>
      </c>
      <c r="O485" s="1">
        <v>390</v>
      </c>
    </row>
    <row r="486" spans="1:15">
      <c r="A486" s="1">
        <v>60436</v>
      </c>
      <c r="B486" s="2">
        <v>39289</v>
      </c>
      <c r="C486" s="3">
        <v>4926</v>
      </c>
      <c r="D486" s="1">
        <v>199</v>
      </c>
      <c r="F486" s="1">
        <v>11074</v>
      </c>
      <c r="G486" s="2">
        <v>38857</v>
      </c>
      <c r="H486" s="3">
        <v>2956</v>
      </c>
      <c r="I486" s="1">
        <v>90</v>
      </c>
      <c r="L486" s="1">
        <v>60436</v>
      </c>
      <c r="M486" s="2">
        <v>39289</v>
      </c>
      <c r="N486" s="3">
        <v>4926</v>
      </c>
      <c r="O486" s="1">
        <v>199</v>
      </c>
    </row>
    <row r="487" spans="1:15">
      <c r="A487" s="1">
        <v>60289</v>
      </c>
      <c r="B487" s="2">
        <v>39288</v>
      </c>
      <c r="C487" s="3">
        <v>2956</v>
      </c>
      <c r="D487" s="1">
        <v>4668</v>
      </c>
      <c r="F487" s="1">
        <v>10968</v>
      </c>
      <c r="G487" s="2">
        <v>38856</v>
      </c>
      <c r="H487" s="3">
        <v>1246</v>
      </c>
      <c r="I487" s="1">
        <v>459</v>
      </c>
      <c r="L487" s="1">
        <v>60289</v>
      </c>
      <c r="M487" s="2">
        <v>39288</v>
      </c>
      <c r="N487" s="3">
        <v>2956</v>
      </c>
      <c r="O487" s="1">
        <v>4668</v>
      </c>
    </row>
    <row r="488" spans="1:15">
      <c r="A488" s="1">
        <v>60309</v>
      </c>
      <c r="B488" s="2">
        <v>39288</v>
      </c>
      <c r="C488" s="3">
        <v>3610</v>
      </c>
      <c r="D488" s="1">
        <v>980</v>
      </c>
      <c r="F488" s="1">
        <v>11013</v>
      </c>
      <c r="G488" s="2">
        <v>38856</v>
      </c>
      <c r="H488" s="3">
        <v>3610</v>
      </c>
      <c r="I488" s="1">
        <v>468</v>
      </c>
      <c r="L488" s="1">
        <v>60309</v>
      </c>
      <c r="M488" s="2">
        <v>39288</v>
      </c>
      <c r="N488" s="3">
        <v>3610</v>
      </c>
      <c r="O488" s="1">
        <v>980</v>
      </c>
    </row>
    <row r="489" spans="1:15">
      <c r="A489" s="1">
        <v>60171</v>
      </c>
      <c r="B489" s="2">
        <v>39287</v>
      </c>
      <c r="C489" s="3">
        <v>2995</v>
      </c>
      <c r="D489" s="1">
        <v>419</v>
      </c>
      <c r="F489" s="1">
        <v>11016</v>
      </c>
      <c r="G489" s="2">
        <v>38856</v>
      </c>
      <c r="H489" s="3">
        <v>3827</v>
      </c>
      <c r="I489" s="1">
        <v>99</v>
      </c>
      <c r="L489" s="1">
        <v>60171</v>
      </c>
      <c r="M489" s="2">
        <v>39287</v>
      </c>
      <c r="N489" s="3">
        <v>2995</v>
      </c>
      <c r="O489" s="1">
        <v>419</v>
      </c>
    </row>
    <row r="490" spans="1:15">
      <c r="A490" s="1">
        <v>60047</v>
      </c>
      <c r="B490" s="2">
        <v>39286</v>
      </c>
      <c r="C490" s="3">
        <v>332</v>
      </c>
      <c r="D490" s="1">
        <v>1000</v>
      </c>
      <c r="F490" s="1">
        <v>10901</v>
      </c>
      <c r="G490" s="2">
        <v>38855</v>
      </c>
      <c r="H490" s="3">
        <v>1479</v>
      </c>
      <c r="I490" s="1">
        <v>1367</v>
      </c>
      <c r="L490" s="1">
        <v>60047</v>
      </c>
      <c r="M490" s="2">
        <v>39286</v>
      </c>
      <c r="N490" s="3">
        <v>332</v>
      </c>
      <c r="O490" s="1">
        <v>1000</v>
      </c>
    </row>
    <row r="491" spans="1:15">
      <c r="A491" s="1">
        <v>60056</v>
      </c>
      <c r="B491" s="2">
        <v>39286</v>
      </c>
      <c r="C491" s="3">
        <v>3508</v>
      </c>
      <c r="D491" s="1">
        <v>299</v>
      </c>
      <c r="F491" s="1">
        <v>10931</v>
      </c>
      <c r="G491" s="2">
        <v>38855</v>
      </c>
      <c r="H491" s="3">
        <v>2800</v>
      </c>
      <c r="I491" s="1">
        <v>203</v>
      </c>
      <c r="L491" s="1">
        <v>60056</v>
      </c>
      <c r="M491" s="2">
        <v>39286</v>
      </c>
      <c r="N491" s="3">
        <v>3508</v>
      </c>
      <c r="O491" s="1">
        <v>299</v>
      </c>
    </row>
    <row r="492" spans="1:15">
      <c r="A492" s="1">
        <v>60105</v>
      </c>
      <c r="B492" s="2">
        <v>39286</v>
      </c>
      <c r="C492" s="3">
        <v>7005</v>
      </c>
      <c r="D492" s="1">
        <v>999</v>
      </c>
      <c r="F492" s="1">
        <v>10940</v>
      </c>
      <c r="G492" s="2">
        <v>38855</v>
      </c>
      <c r="H492" s="3">
        <v>3437</v>
      </c>
      <c r="I492" s="1">
        <v>400</v>
      </c>
      <c r="L492" s="1">
        <v>60105</v>
      </c>
      <c r="M492" s="2">
        <v>39286</v>
      </c>
      <c r="N492" s="3">
        <v>7005</v>
      </c>
      <c r="O492" s="1">
        <v>999</v>
      </c>
    </row>
    <row r="493" spans="1:15">
      <c r="A493" s="1">
        <v>59968</v>
      </c>
      <c r="B493" s="2">
        <v>39285</v>
      </c>
      <c r="C493" s="3">
        <v>6000</v>
      </c>
      <c r="D493" s="1">
        <v>7099</v>
      </c>
      <c r="F493" s="1">
        <v>10892</v>
      </c>
      <c r="G493" s="2">
        <v>38854</v>
      </c>
      <c r="H493" s="3">
        <v>977</v>
      </c>
      <c r="I493" s="1">
        <v>58</v>
      </c>
      <c r="L493" s="1">
        <v>59968</v>
      </c>
      <c r="M493" s="2">
        <v>39285</v>
      </c>
      <c r="N493" s="3">
        <v>6000</v>
      </c>
      <c r="O493" s="1">
        <v>7099</v>
      </c>
    </row>
    <row r="494" spans="1:15">
      <c r="A494" s="1">
        <v>59793</v>
      </c>
      <c r="B494" s="2">
        <v>39284</v>
      </c>
      <c r="C494" s="3">
        <v>2501</v>
      </c>
      <c r="D494" s="1">
        <v>899</v>
      </c>
      <c r="F494" s="1">
        <v>10794</v>
      </c>
      <c r="G494" s="2">
        <v>38853</v>
      </c>
      <c r="H494" s="3">
        <v>1944</v>
      </c>
      <c r="I494" s="1">
        <v>1599</v>
      </c>
      <c r="L494" s="1">
        <v>59793</v>
      </c>
      <c r="M494" s="2">
        <v>39284</v>
      </c>
      <c r="N494" s="3">
        <v>2501</v>
      </c>
      <c r="O494" s="1">
        <v>899</v>
      </c>
    </row>
    <row r="495" spans="1:15">
      <c r="A495" s="1">
        <v>59814</v>
      </c>
      <c r="B495" s="2">
        <v>39284</v>
      </c>
      <c r="C495" s="3">
        <v>3827</v>
      </c>
      <c r="D495" s="1">
        <v>249</v>
      </c>
      <c r="F495" s="1">
        <v>10832</v>
      </c>
      <c r="G495" s="2">
        <v>38853</v>
      </c>
      <c r="H495" s="3">
        <v>915</v>
      </c>
      <c r="I495" s="1">
        <v>96</v>
      </c>
      <c r="L495" s="1">
        <v>59814</v>
      </c>
      <c r="M495" s="2">
        <v>39284</v>
      </c>
      <c r="N495" s="3">
        <v>3827</v>
      </c>
      <c r="O495" s="1">
        <v>249</v>
      </c>
    </row>
    <row r="496" spans="1:15">
      <c r="A496" s="1">
        <v>59681</v>
      </c>
      <c r="B496" s="2">
        <v>39283</v>
      </c>
      <c r="C496" s="3">
        <v>198</v>
      </c>
      <c r="D496" s="1">
        <v>6499</v>
      </c>
      <c r="F496" s="1">
        <v>10615</v>
      </c>
      <c r="G496" s="2">
        <v>38851</v>
      </c>
      <c r="H496" s="3">
        <v>1679</v>
      </c>
      <c r="I496" s="1">
        <v>99</v>
      </c>
      <c r="L496" s="1">
        <v>59681</v>
      </c>
      <c r="M496" s="2">
        <v>39283</v>
      </c>
      <c r="N496" s="3">
        <v>198</v>
      </c>
      <c r="O496" s="1">
        <v>6499</v>
      </c>
    </row>
    <row r="497" spans="1:15">
      <c r="A497" s="1">
        <v>59716</v>
      </c>
      <c r="B497" s="2">
        <v>39283</v>
      </c>
      <c r="C497" s="3">
        <v>3827</v>
      </c>
      <c r="D497" s="1">
        <v>859</v>
      </c>
      <c r="F497" s="1">
        <v>10657</v>
      </c>
      <c r="G497" s="2">
        <v>38851</v>
      </c>
      <c r="H497" s="3">
        <v>3127</v>
      </c>
      <c r="I497" s="1">
        <v>1499</v>
      </c>
      <c r="L497" s="1">
        <v>59716</v>
      </c>
      <c r="M497" s="2">
        <v>39283</v>
      </c>
      <c r="N497" s="3">
        <v>3827</v>
      </c>
      <c r="O497" s="1">
        <v>859</v>
      </c>
    </row>
    <row r="498" spans="1:15">
      <c r="A498" s="1">
        <v>59721</v>
      </c>
      <c r="B498" s="2">
        <v>39283</v>
      </c>
      <c r="C498" s="3">
        <v>4163</v>
      </c>
      <c r="D498" s="1">
        <v>998</v>
      </c>
      <c r="F498" s="1">
        <v>10660</v>
      </c>
      <c r="G498" s="2">
        <v>38851</v>
      </c>
      <c r="H498" s="3">
        <v>332</v>
      </c>
      <c r="I498" s="1">
        <v>1250</v>
      </c>
      <c r="L498" s="1">
        <v>59721</v>
      </c>
      <c r="M498" s="2">
        <v>39283</v>
      </c>
      <c r="N498" s="3">
        <v>4163</v>
      </c>
      <c r="O498" s="1">
        <v>998</v>
      </c>
    </row>
    <row r="499" spans="1:15">
      <c r="A499" s="1">
        <v>59732</v>
      </c>
      <c r="B499" s="2">
        <v>39283</v>
      </c>
      <c r="C499" s="3">
        <v>4854</v>
      </c>
      <c r="D499" s="1">
        <v>3321</v>
      </c>
      <c r="F499" s="1">
        <v>10667</v>
      </c>
      <c r="G499" s="2">
        <v>38851</v>
      </c>
      <c r="H499" s="3">
        <v>3794</v>
      </c>
      <c r="I499" s="1">
        <v>289</v>
      </c>
      <c r="L499" s="1">
        <v>59732</v>
      </c>
      <c r="M499" s="2">
        <v>39283</v>
      </c>
      <c r="N499" s="3">
        <v>4854</v>
      </c>
      <c r="O499" s="1">
        <v>3321</v>
      </c>
    </row>
    <row r="500" spans="1:15">
      <c r="A500" s="1">
        <v>59743</v>
      </c>
      <c r="B500" s="2">
        <v>39283</v>
      </c>
      <c r="C500" s="3">
        <v>637</v>
      </c>
      <c r="D500" s="1">
        <v>656</v>
      </c>
      <c r="F500" s="1">
        <v>10501</v>
      </c>
      <c r="G500" s="2">
        <v>38850</v>
      </c>
      <c r="H500" s="3">
        <v>1672</v>
      </c>
      <c r="I500" s="1">
        <v>48410</v>
      </c>
      <c r="L500" s="1">
        <v>59743</v>
      </c>
      <c r="M500" s="2">
        <v>39283</v>
      </c>
      <c r="N500" s="3">
        <v>637</v>
      </c>
      <c r="O500" s="1">
        <v>656</v>
      </c>
    </row>
    <row r="501" spans="1:15">
      <c r="A501" s="1">
        <v>59574</v>
      </c>
      <c r="B501" s="2">
        <v>39282</v>
      </c>
      <c r="C501" s="3">
        <v>1677</v>
      </c>
      <c r="D501" s="1">
        <v>718</v>
      </c>
      <c r="F501" s="1">
        <v>10535</v>
      </c>
      <c r="G501" s="2">
        <v>38850</v>
      </c>
      <c r="H501" s="3">
        <v>332</v>
      </c>
      <c r="I501" s="1">
        <v>2161</v>
      </c>
      <c r="L501" s="1">
        <v>59574</v>
      </c>
      <c r="M501" s="2">
        <v>39282</v>
      </c>
      <c r="N501" s="3">
        <v>1677</v>
      </c>
      <c r="O501" s="1">
        <v>718</v>
      </c>
    </row>
    <row r="502" spans="1:15">
      <c r="A502" s="1">
        <v>59602</v>
      </c>
      <c r="B502" s="2">
        <v>39282</v>
      </c>
      <c r="C502" s="3">
        <v>3127</v>
      </c>
      <c r="D502" s="1">
        <v>1999</v>
      </c>
      <c r="F502" s="1">
        <v>10553</v>
      </c>
      <c r="G502" s="2">
        <v>38850</v>
      </c>
      <c r="H502" s="3">
        <v>4389</v>
      </c>
      <c r="I502" s="1">
        <v>5398</v>
      </c>
      <c r="L502" s="1">
        <v>59602</v>
      </c>
      <c r="M502" s="2">
        <v>39282</v>
      </c>
      <c r="N502" s="3">
        <v>3127</v>
      </c>
      <c r="O502" s="1">
        <v>1999</v>
      </c>
    </row>
    <row r="503" spans="1:15">
      <c r="A503" s="1">
        <v>59613</v>
      </c>
      <c r="B503" s="2">
        <v>39282</v>
      </c>
      <c r="C503" s="3">
        <v>4011</v>
      </c>
      <c r="D503" s="1">
        <v>198</v>
      </c>
      <c r="F503" s="1">
        <v>10561</v>
      </c>
      <c r="G503" s="2">
        <v>38850</v>
      </c>
      <c r="H503" s="3">
        <v>450</v>
      </c>
      <c r="I503" s="1">
        <v>1699</v>
      </c>
      <c r="L503" s="1">
        <v>59613</v>
      </c>
      <c r="M503" s="2">
        <v>39282</v>
      </c>
      <c r="N503" s="3">
        <v>4011</v>
      </c>
      <c r="O503" s="1">
        <v>198</v>
      </c>
    </row>
    <row r="504" spans="1:15">
      <c r="A504" s="1">
        <v>59512</v>
      </c>
      <c r="B504" s="2">
        <v>39281</v>
      </c>
      <c r="C504" s="3">
        <v>4967</v>
      </c>
      <c r="D504" s="1">
        <v>656</v>
      </c>
      <c r="F504" s="1">
        <v>10565</v>
      </c>
      <c r="G504" s="2">
        <v>38850</v>
      </c>
      <c r="H504" s="3">
        <v>527</v>
      </c>
      <c r="I504" s="1">
        <v>65</v>
      </c>
      <c r="L504" s="1">
        <v>59512</v>
      </c>
      <c r="M504" s="2">
        <v>39281</v>
      </c>
      <c r="N504" s="3">
        <v>4967</v>
      </c>
      <c r="O504" s="1">
        <v>656</v>
      </c>
    </row>
    <row r="505" spans="1:15">
      <c r="A505" s="1">
        <v>59551</v>
      </c>
      <c r="B505" s="2">
        <v>39281</v>
      </c>
      <c r="C505" s="3">
        <v>87</v>
      </c>
      <c r="D505" s="1">
        <v>99</v>
      </c>
      <c r="F505" s="1">
        <v>10575</v>
      </c>
      <c r="G505" s="2">
        <v>38850</v>
      </c>
      <c r="H505" s="3">
        <v>805</v>
      </c>
      <c r="I505" s="1">
        <v>1205</v>
      </c>
      <c r="L505" s="1">
        <v>59551</v>
      </c>
      <c r="M505" s="2">
        <v>39281</v>
      </c>
      <c r="N505" s="3">
        <v>87</v>
      </c>
      <c r="O505" s="1">
        <v>99</v>
      </c>
    </row>
    <row r="506" spans="1:15">
      <c r="A506" s="1">
        <v>59381</v>
      </c>
      <c r="B506" s="2">
        <v>39280</v>
      </c>
      <c r="C506" s="3">
        <v>3059</v>
      </c>
      <c r="D506" s="1">
        <v>199</v>
      </c>
      <c r="F506" s="1">
        <v>10343</v>
      </c>
      <c r="G506" s="2">
        <v>38848</v>
      </c>
      <c r="H506" s="3">
        <v>1246</v>
      </c>
      <c r="I506" s="1">
        <v>180</v>
      </c>
      <c r="L506" s="1">
        <v>59381</v>
      </c>
      <c r="M506" s="2">
        <v>39280</v>
      </c>
      <c r="N506" s="3">
        <v>3059</v>
      </c>
      <c r="O506" s="1">
        <v>199</v>
      </c>
    </row>
    <row r="507" spans="1:15">
      <c r="A507" s="1">
        <v>59396</v>
      </c>
      <c r="B507" s="2">
        <v>39280</v>
      </c>
      <c r="C507" s="3">
        <v>3567</v>
      </c>
      <c r="D507" s="1">
        <v>119</v>
      </c>
      <c r="F507" s="1">
        <v>10344</v>
      </c>
      <c r="G507" s="2">
        <v>38848</v>
      </c>
      <c r="H507" s="3">
        <v>1335</v>
      </c>
      <c r="I507" s="1">
        <v>19999</v>
      </c>
      <c r="L507" s="1">
        <v>59396</v>
      </c>
      <c r="M507" s="2">
        <v>39280</v>
      </c>
      <c r="N507" s="3">
        <v>3567</v>
      </c>
      <c r="O507" s="1">
        <v>119</v>
      </c>
    </row>
    <row r="508" spans="1:15">
      <c r="A508" s="1">
        <v>59397</v>
      </c>
      <c r="B508" s="2">
        <v>39280</v>
      </c>
      <c r="C508" s="3">
        <v>3610</v>
      </c>
      <c r="D508" s="1">
        <v>698</v>
      </c>
      <c r="F508" s="1">
        <v>10296</v>
      </c>
      <c r="G508" s="2">
        <v>38847</v>
      </c>
      <c r="H508" s="3">
        <v>1672</v>
      </c>
      <c r="I508" s="1">
        <v>1933</v>
      </c>
      <c r="L508" s="1">
        <v>59397</v>
      </c>
      <c r="M508" s="2">
        <v>39280</v>
      </c>
      <c r="N508" s="3">
        <v>3610</v>
      </c>
      <c r="O508" s="1">
        <v>698</v>
      </c>
    </row>
    <row r="509" spans="1:15">
      <c r="A509" s="1">
        <v>58674</v>
      </c>
      <c r="B509" s="2">
        <v>39279</v>
      </c>
      <c r="C509" s="3">
        <v>1096</v>
      </c>
      <c r="D509" s="1">
        <v>7589</v>
      </c>
      <c r="F509" s="1">
        <v>10297</v>
      </c>
      <c r="G509" s="2">
        <v>38847</v>
      </c>
      <c r="H509" s="3">
        <v>1677</v>
      </c>
      <c r="I509" s="1">
        <v>138</v>
      </c>
      <c r="L509" s="1">
        <v>58674</v>
      </c>
      <c r="M509" s="2">
        <v>39279</v>
      </c>
      <c r="N509" s="3">
        <v>1096</v>
      </c>
      <c r="O509" s="1">
        <v>7589</v>
      </c>
    </row>
    <row r="510" spans="1:15">
      <c r="A510" s="1">
        <v>58722</v>
      </c>
      <c r="B510" s="2">
        <v>39279</v>
      </c>
      <c r="C510" s="3">
        <v>1446</v>
      </c>
      <c r="D510" s="1">
        <v>28786</v>
      </c>
      <c r="F510" s="1">
        <v>10157</v>
      </c>
      <c r="G510" s="2">
        <v>38845</v>
      </c>
      <c r="H510" s="3">
        <v>1672</v>
      </c>
      <c r="I510" s="1">
        <v>1380</v>
      </c>
      <c r="L510" s="1">
        <v>58722</v>
      </c>
      <c r="M510" s="2">
        <v>39279</v>
      </c>
      <c r="N510" s="3">
        <v>1446</v>
      </c>
      <c r="O510" s="1">
        <v>28786</v>
      </c>
    </row>
    <row r="511" spans="1:15">
      <c r="A511" s="1">
        <v>58745</v>
      </c>
      <c r="B511" s="2">
        <v>39279</v>
      </c>
      <c r="C511" s="3">
        <v>1672</v>
      </c>
      <c r="D511" s="1">
        <v>1098</v>
      </c>
      <c r="F511" s="1">
        <v>10012</v>
      </c>
      <c r="G511" s="2">
        <v>38843</v>
      </c>
      <c r="H511" s="3">
        <v>2122</v>
      </c>
      <c r="I511" s="1">
        <v>330</v>
      </c>
      <c r="L511" s="1">
        <v>58745</v>
      </c>
      <c r="M511" s="2">
        <v>39279</v>
      </c>
      <c r="N511" s="3">
        <v>1672</v>
      </c>
      <c r="O511" s="1">
        <v>1098</v>
      </c>
    </row>
    <row r="512" spans="1:15">
      <c r="A512" s="1">
        <v>58747</v>
      </c>
      <c r="B512" s="2">
        <v>39279</v>
      </c>
      <c r="C512" s="3">
        <v>1686</v>
      </c>
      <c r="D512" s="1">
        <v>1298</v>
      </c>
      <c r="F512" s="1">
        <v>9949</v>
      </c>
      <c r="G512" s="2">
        <v>38842</v>
      </c>
      <c r="H512" s="3">
        <v>2787</v>
      </c>
      <c r="I512" s="1">
        <v>349</v>
      </c>
      <c r="L512" s="1">
        <v>58747</v>
      </c>
      <c r="M512" s="2">
        <v>39279</v>
      </c>
      <c r="N512" s="3">
        <v>1686</v>
      </c>
      <c r="O512" s="1">
        <v>1298</v>
      </c>
    </row>
    <row r="513" spans="1:15">
      <c r="A513" s="1">
        <v>58966</v>
      </c>
      <c r="B513" s="2">
        <v>39279</v>
      </c>
      <c r="C513" s="3">
        <v>3873</v>
      </c>
      <c r="D513" s="1">
        <v>7697</v>
      </c>
      <c r="F513" s="1">
        <v>9761</v>
      </c>
      <c r="G513" s="2">
        <v>38839</v>
      </c>
      <c r="H513" s="3">
        <v>332</v>
      </c>
      <c r="I513" s="1">
        <v>168</v>
      </c>
      <c r="L513" s="1">
        <v>58966</v>
      </c>
      <c r="M513" s="2">
        <v>39279</v>
      </c>
      <c r="N513" s="3">
        <v>3873</v>
      </c>
      <c r="O513" s="1">
        <v>7697</v>
      </c>
    </row>
    <row r="514" spans="1:15">
      <c r="A514" s="1">
        <v>58999</v>
      </c>
      <c r="B514" s="2">
        <v>39279</v>
      </c>
      <c r="C514" s="3">
        <v>4126</v>
      </c>
      <c r="D514" s="1">
        <v>499</v>
      </c>
      <c r="F514" s="1">
        <v>9701</v>
      </c>
      <c r="G514" s="2">
        <v>38838</v>
      </c>
      <c r="H514" s="3">
        <v>539</v>
      </c>
      <c r="I514" s="1">
        <v>60</v>
      </c>
      <c r="L514" s="1">
        <v>58999</v>
      </c>
      <c r="M514" s="2">
        <v>39279</v>
      </c>
      <c r="N514" s="3">
        <v>4126</v>
      </c>
      <c r="O514" s="1">
        <v>499</v>
      </c>
    </row>
    <row r="515" spans="1:15">
      <c r="A515" s="1">
        <v>59027</v>
      </c>
      <c r="B515" s="2">
        <v>39279</v>
      </c>
      <c r="C515" s="3">
        <v>450</v>
      </c>
      <c r="D515" s="1">
        <v>29530</v>
      </c>
      <c r="F515" s="1">
        <v>9525</v>
      </c>
      <c r="G515" s="2">
        <v>38837</v>
      </c>
      <c r="H515" s="3">
        <v>1096</v>
      </c>
      <c r="I515" s="1">
        <v>998</v>
      </c>
      <c r="L515" s="1">
        <v>59027</v>
      </c>
      <c r="M515" s="2">
        <v>39279</v>
      </c>
      <c r="N515" s="3">
        <v>450</v>
      </c>
      <c r="O515" s="1">
        <v>29530</v>
      </c>
    </row>
    <row r="516" spans="1:15">
      <c r="A516" s="1">
        <v>59135</v>
      </c>
      <c r="B516" s="2">
        <v>39279</v>
      </c>
      <c r="C516" s="3">
        <v>5781</v>
      </c>
      <c r="D516" s="1">
        <v>879</v>
      </c>
      <c r="F516" s="1">
        <v>9570</v>
      </c>
      <c r="G516" s="2">
        <v>38837</v>
      </c>
      <c r="H516" s="3">
        <v>2814</v>
      </c>
      <c r="I516" s="1">
        <v>99</v>
      </c>
      <c r="L516" s="1">
        <v>59135</v>
      </c>
      <c r="M516" s="2">
        <v>39279</v>
      </c>
      <c r="N516" s="3">
        <v>5781</v>
      </c>
      <c r="O516" s="1">
        <v>879</v>
      </c>
    </row>
    <row r="517" spans="1:15">
      <c r="A517" s="1">
        <v>59195</v>
      </c>
      <c r="B517" s="2">
        <v>39279</v>
      </c>
      <c r="C517" s="3">
        <v>6736</v>
      </c>
      <c r="D517" s="1">
        <v>2999</v>
      </c>
      <c r="F517" s="1">
        <v>9575</v>
      </c>
      <c r="G517" s="2">
        <v>38837</v>
      </c>
      <c r="H517" s="3">
        <v>2956</v>
      </c>
      <c r="I517" s="1">
        <v>26807</v>
      </c>
      <c r="L517" s="1">
        <v>59195</v>
      </c>
      <c r="M517" s="2">
        <v>39279</v>
      </c>
      <c r="N517" s="3">
        <v>6736</v>
      </c>
      <c r="O517" s="1">
        <v>2999</v>
      </c>
    </row>
    <row r="518" spans="1:15">
      <c r="A518" s="1">
        <v>59231</v>
      </c>
      <c r="B518" s="2">
        <v>39279</v>
      </c>
      <c r="C518" s="3">
        <v>7315</v>
      </c>
      <c r="D518" s="1">
        <v>618</v>
      </c>
      <c r="F518" s="1">
        <v>9584</v>
      </c>
      <c r="G518" s="2">
        <v>38837</v>
      </c>
      <c r="H518" s="3">
        <v>332</v>
      </c>
      <c r="I518" s="1">
        <v>12300</v>
      </c>
      <c r="L518" s="1">
        <v>59231</v>
      </c>
      <c r="M518" s="2">
        <v>39279</v>
      </c>
      <c r="N518" s="3">
        <v>7315</v>
      </c>
      <c r="O518" s="1">
        <v>618</v>
      </c>
    </row>
    <row r="519" spans="1:15">
      <c r="A519" s="1">
        <v>59260</v>
      </c>
      <c r="B519" s="2">
        <v>39279</v>
      </c>
      <c r="C519" s="3">
        <v>7450</v>
      </c>
      <c r="D519" s="1">
        <v>2088</v>
      </c>
      <c r="F519" s="1">
        <v>9430</v>
      </c>
      <c r="G519" s="2">
        <v>38836</v>
      </c>
      <c r="H519" s="3">
        <v>1726</v>
      </c>
      <c r="I519" s="1">
        <v>1038</v>
      </c>
      <c r="L519" s="1">
        <v>59260</v>
      </c>
      <c r="M519" s="2">
        <v>39279</v>
      </c>
      <c r="N519" s="3">
        <v>7450</v>
      </c>
      <c r="O519" s="1">
        <v>2088</v>
      </c>
    </row>
    <row r="520" spans="1:15">
      <c r="A520" s="1">
        <v>59319</v>
      </c>
      <c r="B520" s="2">
        <v>39279</v>
      </c>
      <c r="C520" s="3">
        <v>923</v>
      </c>
      <c r="D520" s="1">
        <v>2587</v>
      </c>
      <c r="F520" s="1">
        <v>9312</v>
      </c>
      <c r="G520" s="2">
        <v>38834</v>
      </c>
      <c r="H520" s="3">
        <v>284</v>
      </c>
      <c r="I520" s="1">
        <v>2476</v>
      </c>
      <c r="L520" s="1">
        <v>59319</v>
      </c>
      <c r="M520" s="2">
        <v>39279</v>
      </c>
      <c r="N520" s="3">
        <v>923</v>
      </c>
      <c r="O520" s="1">
        <v>2587</v>
      </c>
    </row>
    <row r="521" spans="1:15">
      <c r="A521" s="1">
        <v>57999</v>
      </c>
      <c r="B521" s="2">
        <v>39278</v>
      </c>
      <c r="C521" s="3">
        <v>1096</v>
      </c>
      <c r="D521" s="1">
        <v>1688</v>
      </c>
      <c r="F521" s="1">
        <v>9317</v>
      </c>
      <c r="G521" s="2">
        <v>38834</v>
      </c>
      <c r="H521" s="3">
        <v>332</v>
      </c>
      <c r="I521" s="1">
        <v>45</v>
      </c>
      <c r="L521" s="1">
        <v>57999</v>
      </c>
      <c r="M521" s="2">
        <v>39278</v>
      </c>
      <c r="N521" s="3">
        <v>1096</v>
      </c>
      <c r="O521" s="1">
        <v>1688</v>
      </c>
    </row>
    <row r="522" spans="1:15">
      <c r="A522" s="1">
        <v>58002</v>
      </c>
      <c r="B522" s="2">
        <v>39278</v>
      </c>
      <c r="C522" s="3">
        <v>1117</v>
      </c>
      <c r="D522" s="1">
        <v>17283</v>
      </c>
      <c r="F522" s="1">
        <v>9193</v>
      </c>
      <c r="G522" s="2">
        <v>38832</v>
      </c>
      <c r="H522" s="3">
        <v>3330</v>
      </c>
      <c r="I522" s="1">
        <v>1499</v>
      </c>
      <c r="L522" s="1">
        <v>58002</v>
      </c>
      <c r="M522" s="2">
        <v>39278</v>
      </c>
      <c r="N522" s="3">
        <v>1117</v>
      </c>
      <c r="O522" s="1">
        <v>17283</v>
      </c>
    </row>
    <row r="523" spans="1:15">
      <c r="A523" s="1">
        <v>58072</v>
      </c>
      <c r="B523" s="2">
        <v>39278</v>
      </c>
      <c r="C523" s="3">
        <v>1672</v>
      </c>
      <c r="D523" s="1">
        <v>4894</v>
      </c>
      <c r="F523" s="1">
        <v>9215</v>
      </c>
      <c r="G523" s="2">
        <v>38832</v>
      </c>
      <c r="H523" s="3">
        <v>637</v>
      </c>
      <c r="I523" s="1">
        <v>1530</v>
      </c>
      <c r="L523" s="1">
        <v>58072</v>
      </c>
      <c r="M523" s="2">
        <v>39278</v>
      </c>
      <c r="N523" s="3">
        <v>1672</v>
      </c>
      <c r="O523" s="1">
        <v>4894</v>
      </c>
    </row>
    <row r="524" spans="1:15">
      <c r="A524" s="1">
        <v>58124</v>
      </c>
      <c r="B524" s="2">
        <v>39278</v>
      </c>
      <c r="C524" s="3">
        <v>2194</v>
      </c>
      <c r="D524" s="1">
        <v>1688</v>
      </c>
      <c r="F524" s="1">
        <v>9097</v>
      </c>
      <c r="G524" s="2">
        <v>38831</v>
      </c>
      <c r="H524" s="3">
        <v>1672</v>
      </c>
      <c r="I524" s="1">
        <v>299</v>
      </c>
      <c r="L524" s="1">
        <v>58124</v>
      </c>
      <c r="M524" s="2">
        <v>39278</v>
      </c>
      <c r="N524" s="3">
        <v>2194</v>
      </c>
      <c r="O524" s="1">
        <v>1688</v>
      </c>
    </row>
    <row r="525" spans="1:15">
      <c r="A525" s="1">
        <v>58161</v>
      </c>
      <c r="B525" s="2">
        <v>39278</v>
      </c>
      <c r="C525" s="3">
        <v>2501</v>
      </c>
      <c r="D525" s="1">
        <v>499</v>
      </c>
      <c r="F525" s="1">
        <v>9123</v>
      </c>
      <c r="G525" s="2">
        <v>38831</v>
      </c>
      <c r="H525" s="3">
        <v>3610</v>
      </c>
      <c r="I525" s="1">
        <v>448</v>
      </c>
      <c r="L525" s="1">
        <v>58161</v>
      </c>
      <c r="M525" s="2">
        <v>39278</v>
      </c>
      <c r="N525" s="3">
        <v>2501</v>
      </c>
      <c r="O525" s="1">
        <v>499</v>
      </c>
    </row>
    <row r="526" spans="1:15">
      <c r="A526" s="1">
        <v>58189</v>
      </c>
      <c r="B526" s="2">
        <v>39278</v>
      </c>
      <c r="C526" s="3">
        <v>2800</v>
      </c>
      <c r="D526" s="1">
        <v>10899</v>
      </c>
      <c r="F526" s="1">
        <v>8979</v>
      </c>
      <c r="G526" s="2">
        <v>38829</v>
      </c>
      <c r="H526" s="3">
        <v>805</v>
      </c>
      <c r="I526" s="1">
        <v>875</v>
      </c>
      <c r="L526" s="1">
        <v>58189</v>
      </c>
      <c r="M526" s="2">
        <v>39278</v>
      </c>
      <c r="N526" s="3">
        <v>2800</v>
      </c>
      <c r="O526" s="1">
        <v>10899</v>
      </c>
    </row>
    <row r="527" spans="1:15">
      <c r="A527" s="1">
        <v>58194</v>
      </c>
      <c r="B527" s="2">
        <v>39278</v>
      </c>
      <c r="C527" s="3">
        <v>284</v>
      </c>
      <c r="D527" s="1">
        <v>3321</v>
      </c>
      <c r="F527" s="1">
        <v>8897</v>
      </c>
      <c r="G527" s="2">
        <v>38828</v>
      </c>
      <c r="H527" s="3">
        <v>4163</v>
      </c>
      <c r="I527" s="1">
        <v>660</v>
      </c>
      <c r="L527" s="1">
        <v>58194</v>
      </c>
      <c r="M527" s="2">
        <v>39278</v>
      </c>
      <c r="N527" s="3">
        <v>284</v>
      </c>
      <c r="O527" s="1">
        <v>3321</v>
      </c>
    </row>
    <row r="528" spans="1:15">
      <c r="A528" s="1">
        <v>58262</v>
      </c>
      <c r="B528" s="2">
        <v>39278</v>
      </c>
      <c r="C528" s="3">
        <v>3567</v>
      </c>
      <c r="D528" s="1">
        <v>118</v>
      </c>
      <c r="F528" s="1">
        <v>8807</v>
      </c>
      <c r="G528" s="2">
        <v>38827</v>
      </c>
      <c r="H528" s="3">
        <v>1679</v>
      </c>
      <c r="I528" s="1">
        <v>199</v>
      </c>
      <c r="L528" s="1">
        <v>58262</v>
      </c>
      <c r="M528" s="2">
        <v>39278</v>
      </c>
      <c r="N528" s="3">
        <v>3567</v>
      </c>
      <c r="O528" s="1">
        <v>118</v>
      </c>
    </row>
    <row r="529" spans="1:15">
      <c r="A529" s="1">
        <v>58289</v>
      </c>
      <c r="B529" s="2">
        <v>39278</v>
      </c>
      <c r="C529" s="3">
        <v>3827</v>
      </c>
      <c r="D529" s="1">
        <v>1688</v>
      </c>
      <c r="F529" s="1">
        <v>8747</v>
      </c>
      <c r="G529" s="2">
        <v>38826</v>
      </c>
      <c r="H529" s="3">
        <v>1729</v>
      </c>
      <c r="I529" s="1">
        <v>15660</v>
      </c>
      <c r="L529" s="1">
        <v>58289</v>
      </c>
      <c r="M529" s="2">
        <v>39278</v>
      </c>
      <c r="N529" s="3">
        <v>3827</v>
      </c>
      <c r="O529" s="1">
        <v>1688</v>
      </c>
    </row>
    <row r="530" spans="1:15">
      <c r="A530" s="1">
        <v>58292</v>
      </c>
      <c r="B530" s="2">
        <v>39278</v>
      </c>
      <c r="C530" s="3">
        <v>3873</v>
      </c>
      <c r="D530" s="1">
        <v>300</v>
      </c>
      <c r="F530" s="1">
        <v>8764</v>
      </c>
      <c r="G530" s="2">
        <v>38826</v>
      </c>
      <c r="H530" s="3">
        <v>332</v>
      </c>
      <c r="I530" s="1">
        <v>9989</v>
      </c>
      <c r="L530" s="1">
        <v>58292</v>
      </c>
      <c r="M530" s="2">
        <v>39278</v>
      </c>
      <c r="N530" s="3">
        <v>3873</v>
      </c>
      <c r="O530" s="1">
        <v>300</v>
      </c>
    </row>
    <row r="531" spans="1:15">
      <c r="A531" s="1">
        <v>58337</v>
      </c>
      <c r="B531" s="2">
        <v>39278</v>
      </c>
      <c r="C531" s="3">
        <v>4515</v>
      </c>
      <c r="D531" s="1">
        <v>599</v>
      </c>
      <c r="F531" s="1">
        <v>8668</v>
      </c>
      <c r="G531" s="2">
        <v>38825</v>
      </c>
      <c r="H531" s="3">
        <v>1246</v>
      </c>
      <c r="I531" s="1">
        <v>800</v>
      </c>
      <c r="L531" s="1">
        <v>58337</v>
      </c>
      <c r="M531" s="2">
        <v>39278</v>
      </c>
      <c r="N531" s="3">
        <v>4515</v>
      </c>
      <c r="O531" s="1">
        <v>599</v>
      </c>
    </row>
    <row r="532" spans="1:15">
      <c r="A532" s="1">
        <v>58421</v>
      </c>
      <c r="B532" s="2">
        <v>39278</v>
      </c>
      <c r="C532" s="3">
        <v>5468</v>
      </c>
      <c r="D532" s="1">
        <v>1688</v>
      </c>
      <c r="F532" s="1">
        <v>8684</v>
      </c>
      <c r="G532" s="2">
        <v>38825</v>
      </c>
      <c r="H532" s="3">
        <v>1672</v>
      </c>
      <c r="I532" s="1">
        <v>24110</v>
      </c>
      <c r="L532" s="1">
        <v>58421</v>
      </c>
      <c r="M532" s="2">
        <v>39278</v>
      </c>
      <c r="N532" s="3">
        <v>5468</v>
      </c>
      <c r="O532" s="1">
        <v>1688</v>
      </c>
    </row>
    <row r="533" spans="1:15">
      <c r="A533" s="1">
        <v>58472</v>
      </c>
      <c r="B533" s="2">
        <v>39278</v>
      </c>
      <c r="C533" s="3">
        <v>6189</v>
      </c>
      <c r="D533" s="1">
        <v>1688</v>
      </c>
      <c r="F533" s="1">
        <v>8714</v>
      </c>
      <c r="G533" s="2">
        <v>38825</v>
      </c>
      <c r="H533" s="3">
        <v>4126</v>
      </c>
      <c r="I533" s="1">
        <v>13680</v>
      </c>
      <c r="L533" s="1">
        <v>58472</v>
      </c>
      <c r="M533" s="2">
        <v>39278</v>
      </c>
      <c r="N533" s="3">
        <v>6189</v>
      </c>
      <c r="O533" s="1">
        <v>1688</v>
      </c>
    </row>
    <row r="534" spans="1:15">
      <c r="A534" s="1">
        <v>57573</v>
      </c>
      <c r="B534" s="2">
        <v>39277</v>
      </c>
      <c r="C534" s="3">
        <v>1944</v>
      </c>
      <c r="D534" s="1">
        <v>800</v>
      </c>
      <c r="F534" s="1">
        <v>8718</v>
      </c>
      <c r="G534" s="2">
        <v>38825</v>
      </c>
      <c r="H534" s="3">
        <v>450</v>
      </c>
      <c r="I534" s="1">
        <v>3290</v>
      </c>
      <c r="L534" s="1">
        <v>57573</v>
      </c>
      <c r="M534" s="2">
        <v>39277</v>
      </c>
      <c r="N534" s="3">
        <v>1944</v>
      </c>
      <c r="O534" s="1">
        <v>800</v>
      </c>
    </row>
    <row r="535" spans="1:15">
      <c r="A535" s="1">
        <v>57600</v>
      </c>
      <c r="B535" s="2">
        <v>39277</v>
      </c>
      <c r="C535" s="3">
        <v>2224</v>
      </c>
      <c r="D535" s="1">
        <v>2001</v>
      </c>
      <c r="F535" s="1">
        <v>8478</v>
      </c>
      <c r="G535" s="2">
        <v>38824</v>
      </c>
      <c r="H535" s="3">
        <v>1677</v>
      </c>
      <c r="I535" s="1">
        <v>298</v>
      </c>
      <c r="L535" s="1">
        <v>57600</v>
      </c>
      <c r="M535" s="2">
        <v>39277</v>
      </c>
      <c r="N535" s="3">
        <v>2224</v>
      </c>
      <c r="O535" s="1">
        <v>2001</v>
      </c>
    </row>
    <row r="536" spans="1:15">
      <c r="A536" s="1">
        <v>57643</v>
      </c>
      <c r="B536" s="2">
        <v>39277</v>
      </c>
      <c r="C536" s="3">
        <v>284</v>
      </c>
      <c r="D536" s="1">
        <v>329</v>
      </c>
      <c r="F536" s="1">
        <v>8492</v>
      </c>
      <c r="G536" s="2">
        <v>38824</v>
      </c>
      <c r="H536" s="3">
        <v>1982</v>
      </c>
      <c r="I536" s="1">
        <v>498</v>
      </c>
      <c r="L536" s="1">
        <v>57643</v>
      </c>
      <c r="M536" s="2">
        <v>39277</v>
      </c>
      <c r="N536" s="3">
        <v>284</v>
      </c>
      <c r="O536" s="1">
        <v>329</v>
      </c>
    </row>
    <row r="537" spans="1:15">
      <c r="A537" s="1">
        <v>57671</v>
      </c>
      <c r="B537" s="2">
        <v>39277</v>
      </c>
      <c r="C537" s="3">
        <v>332</v>
      </c>
      <c r="D537" s="1">
        <v>11996</v>
      </c>
      <c r="F537" s="1">
        <v>8532</v>
      </c>
      <c r="G537" s="2">
        <v>38824</v>
      </c>
      <c r="H537" s="3">
        <v>2995</v>
      </c>
      <c r="I537" s="1">
        <v>12439</v>
      </c>
      <c r="L537" s="1">
        <v>57671</v>
      </c>
      <c r="M537" s="2">
        <v>39277</v>
      </c>
      <c r="N537" s="3">
        <v>332</v>
      </c>
      <c r="O537" s="1">
        <v>11996</v>
      </c>
    </row>
    <row r="538" spans="1:15">
      <c r="A538" s="1">
        <v>57680</v>
      </c>
      <c r="B538" s="2">
        <v>39277</v>
      </c>
      <c r="C538" s="3">
        <v>3438</v>
      </c>
      <c r="D538" s="1">
        <v>1299</v>
      </c>
      <c r="F538" s="1">
        <v>8550</v>
      </c>
      <c r="G538" s="2">
        <v>38824</v>
      </c>
      <c r="H538" s="3">
        <v>332</v>
      </c>
      <c r="I538" s="1">
        <v>9699</v>
      </c>
      <c r="L538" s="1">
        <v>57680</v>
      </c>
      <c r="M538" s="2">
        <v>39277</v>
      </c>
      <c r="N538" s="3">
        <v>3438</v>
      </c>
      <c r="O538" s="1">
        <v>1299</v>
      </c>
    </row>
    <row r="539" spans="1:15">
      <c r="A539" s="1">
        <v>57687</v>
      </c>
      <c r="B539" s="2">
        <v>39277</v>
      </c>
      <c r="C539" s="3">
        <v>3596</v>
      </c>
      <c r="D539" s="1">
        <v>800</v>
      </c>
      <c r="F539" s="1">
        <v>8626</v>
      </c>
      <c r="G539" s="2">
        <v>38824</v>
      </c>
      <c r="H539" s="3">
        <v>539</v>
      </c>
      <c r="I539" s="1">
        <v>201</v>
      </c>
      <c r="L539" s="1">
        <v>57687</v>
      </c>
      <c r="M539" s="2">
        <v>39277</v>
      </c>
      <c r="N539" s="3">
        <v>3596</v>
      </c>
      <c r="O539" s="1">
        <v>800</v>
      </c>
    </row>
    <row r="540" spans="1:15">
      <c r="A540" s="1">
        <v>57802</v>
      </c>
      <c r="B540" s="2">
        <v>39277</v>
      </c>
      <c r="C540" s="3">
        <v>5051</v>
      </c>
      <c r="D540" s="1">
        <v>999</v>
      </c>
      <c r="F540" s="1">
        <v>8652</v>
      </c>
      <c r="G540" s="2">
        <v>38824</v>
      </c>
      <c r="H540" s="3">
        <v>92</v>
      </c>
      <c r="I540" s="1">
        <v>3645</v>
      </c>
      <c r="L540" s="1">
        <v>57802</v>
      </c>
      <c r="M540" s="2">
        <v>39277</v>
      </c>
      <c r="N540" s="3">
        <v>5051</v>
      </c>
      <c r="O540" s="1">
        <v>999</v>
      </c>
    </row>
    <row r="541" spans="1:15">
      <c r="A541" s="1">
        <v>57863</v>
      </c>
      <c r="B541" s="2">
        <v>39277</v>
      </c>
      <c r="C541" s="3">
        <v>6189</v>
      </c>
      <c r="D541" s="1">
        <v>159</v>
      </c>
      <c r="F541" s="1">
        <v>8254</v>
      </c>
      <c r="G541" s="2">
        <v>38823</v>
      </c>
      <c r="H541" s="3">
        <v>1982</v>
      </c>
      <c r="I541" s="1">
        <v>9158</v>
      </c>
      <c r="L541" s="1">
        <v>57863</v>
      </c>
      <c r="M541" s="2">
        <v>39277</v>
      </c>
      <c r="N541" s="3">
        <v>6189</v>
      </c>
      <c r="O541" s="1">
        <v>159</v>
      </c>
    </row>
    <row r="542" spans="1:15">
      <c r="A542" s="1">
        <v>57923</v>
      </c>
      <c r="B542" s="2">
        <v>39277</v>
      </c>
      <c r="C542" s="3">
        <v>7315</v>
      </c>
      <c r="D542" s="1">
        <v>1200</v>
      </c>
      <c r="F542" s="1">
        <v>8293</v>
      </c>
      <c r="G542" s="2">
        <v>38823</v>
      </c>
      <c r="H542" s="3">
        <v>2747</v>
      </c>
      <c r="I542" s="1">
        <v>299</v>
      </c>
      <c r="L542" s="1">
        <v>57923</v>
      </c>
      <c r="M542" s="2">
        <v>39277</v>
      </c>
      <c r="N542" s="3">
        <v>7315</v>
      </c>
      <c r="O542" s="1">
        <v>1200</v>
      </c>
    </row>
    <row r="543" spans="1:15">
      <c r="A543" s="1">
        <v>57952</v>
      </c>
      <c r="B543" s="2">
        <v>39277</v>
      </c>
      <c r="C543" s="3">
        <v>7343</v>
      </c>
      <c r="D543" s="1">
        <v>1200</v>
      </c>
      <c r="F543" s="1">
        <v>8306</v>
      </c>
      <c r="G543" s="2">
        <v>38823</v>
      </c>
      <c r="H543" s="3">
        <v>2989</v>
      </c>
      <c r="I543" s="1">
        <v>999</v>
      </c>
      <c r="L543" s="1">
        <v>57952</v>
      </c>
      <c r="M543" s="2">
        <v>39277</v>
      </c>
      <c r="N543" s="3">
        <v>7343</v>
      </c>
      <c r="O543" s="1">
        <v>1200</v>
      </c>
    </row>
    <row r="544" spans="1:15">
      <c r="A544" s="1">
        <v>57965</v>
      </c>
      <c r="B544" s="2">
        <v>39277</v>
      </c>
      <c r="C544" s="3">
        <v>7357</v>
      </c>
      <c r="D544" s="1">
        <v>452</v>
      </c>
      <c r="F544" s="1">
        <v>8314</v>
      </c>
      <c r="G544" s="2">
        <v>38823</v>
      </c>
      <c r="H544" s="3">
        <v>3233</v>
      </c>
      <c r="I544" s="1">
        <v>1988</v>
      </c>
      <c r="L544" s="1">
        <v>57965</v>
      </c>
      <c r="M544" s="2">
        <v>39277</v>
      </c>
      <c r="N544" s="3">
        <v>7357</v>
      </c>
      <c r="O544" s="1">
        <v>452</v>
      </c>
    </row>
    <row r="545" spans="1:15">
      <c r="A545" s="1">
        <v>57985</v>
      </c>
      <c r="B545" s="2">
        <v>39277</v>
      </c>
      <c r="C545" s="3">
        <v>87</v>
      </c>
      <c r="D545" s="1">
        <v>800</v>
      </c>
      <c r="F545" s="1">
        <v>8096</v>
      </c>
      <c r="G545" s="2">
        <v>38822</v>
      </c>
      <c r="H545" s="3">
        <v>2800</v>
      </c>
      <c r="I545" s="1">
        <v>11980</v>
      </c>
      <c r="L545" s="1">
        <v>57985</v>
      </c>
      <c r="M545" s="2">
        <v>39277</v>
      </c>
      <c r="N545" s="3">
        <v>87</v>
      </c>
      <c r="O545" s="1">
        <v>800</v>
      </c>
    </row>
    <row r="546" spans="1:15">
      <c r="A546" s="1">
        <v>56859</v>
      </c>
      <c r="B546" s="2">
        <v>39276</v>
      </c>
      <c r="C546" s="3">
        <v>1118</v>
      </c>
      <c r="D546" s="1">
        <v>99</v>
      </c>
      <c r="F546" s="1">
        <v>8173</v>
      </c>
      <c r="G546" s="2">
        <v>38822</v>
      </c>
      <c r="H546" s="3">
        <v>4011</v>
      </c>
      <c r="I546" s="1">
        <v>2787</v>
      </c>
      <c r="L546" s="1">
        <v>56859</v>
      </c>
      <c r="M546" s="2">
        <v>39276</v>
      </c>
      <c r="N546" s="3">
        <v>1118</v>
      </c>
      <c r="O546" s="1">
        <v>99</v>
      </c>
    </row>
    <row r="547" spans="1:15">
      <c r="A547" s="1">
        <v>56878</v>
      </c>
      <c r="B547" s="2">
        <v>39276</v>
      </c>
      <c r="C547" s="3">
        <v>1286</v>
      </c>
      <c r="D547" s="1">
        <v>389</v>
      </c>
      <c r="F547" s="1">
        <v>8178</v>
      </c>
      <c r="G547" s="2">
        <v>38822</v>
      </c>
      <c r="H547" s="3">
        <v>539</v>
      </c>
      <c r="I547" s="1">
        <v>500</v>
      </c>
      <c r="L547" s="1">
        <v>56878</v>
      </c>
      <c r="M547" s="2">
        <v>39276</v>
      </c>
      <c r="N547" s="3">
        <v>1286</v>
      </c>
      <c r="O547" s="1">
        <v>389</v>
      </c>
    </row>
    <row r="548" spans="1:15">
      <c r="A548" s="1">
        <v>56923</v>
      </c>
      <c r="B548" s="2">
        <v>39276</v>
      </c>
      <c r="C548" s="3">
        <v>1672</v>
      </c>
      <c r="D548" s="1">
        <v>8279</v>
      </c>
      <c r="F548" s="1">
        <v>7911</v>
      </c>
      <c r="G548" s="2">
        <v>38821</v>
      </c>
      <c r="H548" s="3">
        <v>2122</v>
      </c>
      <c r="I548" s="1">
        <v>2500</v>
      </c>
      <c r="L548" s="1">
        <v>56923</v>
      </c>
      <c r="M548" s="2">
        <v>39276</v>
      </c>
      <c r="N548" s="3">
        <v>1672</v>
      </c>
      <c r="O548" s="1">
        <v>8279</v>
      </c>
    </row>
    <row r="549" spans="1:15">
      <c r="A549" s="1">
        <v>56924</v>
      </c>
      <c r="B549" s="2">
        <v>39276</v>
      </c>
      <c r="C549" s="3">
        <v>1686</v>
      </c>
      <c r="D549" s="1">
        <v>999</v>
      </c>
      <c r="F549" s="1">
        <v>7951</v>
      </c>
      <c r="G549" s="2">
        <v>38821</v>
      </c>
      <c r="H549" s="3">
        <v>332</v>
      </c>
      <c r="I549" s="1">
        <v>298</v>
      </c>
      <c r="L549" s="1">
        <v>56924</v>
      </c>
      <c r="M549" s="2">
        <v>39276</v>
      </c>
      <c r="N549" s="3">
        <v>1686</v>
      </c>
      <c r="O549" s="1">
        <v>999</v>
      </c>
    </row>
    <row r="550" spans="1:15">
      <c r="A550" s="1">
        <v>56955</v>
      </c>
      <c r="B550" s="2">
        <v>39276</v>
      </c>
      <c r="C550" s="3">
        <v>1982</v>
      </c>
      <c r="D550" s="1">
        <v>15128</v>
      </c>
      <c r="F550" s="1">
        <v>8022</v>
      </c>
      <c r="G550" s="2">
        <v>38821</v>
      </c>
      <c r="H550" s="3">
        <v>921</v>
      </c>
      <c r="I550" s="1">
        <v>4820</v>
      </c>
      <c r="L550" s="1">
        <v>56955</v>
      </c>
      <c r="M550" s="2">
        <v>39276</v>
      </c>
      <c r="N550" s="3">
        <v>1982</v>
      </c>
      <c r="O550" s="1">
        <v>15128</v>
      </c>
    </row>
    <row r="551" spans="1:15">
      <c r="A551" s="1">
        <v>57029</v>
      </c>
      <c r="B551" s="2">
        <v>39276</v>
      </c>
      <c r="C551" s="3">
        <v>284</v>
      </c>
      <c r="D551" s="1">
        <v>800</v>
      </c>
      <c r="F551" s="1">
        <v>7806</v>
      </c>
      <c r="G551" s="2">
        <v>38820</v>
      </c>
      <c r="H551" s="3">
        <v>1246</v>
      </c>
      <c r="I551" s="1">
        <v>620</v>
      </c>
      <c r="L551" s="1">
        <v>57029</v>
      </c>
      <c r="M551" s="2">
        <v>39276</v>
      </c>
      <c r="N551" s="3">
        <v>284</v>
      </c>
      <c r="O551" s="1">
        <v>800</v>
      </c>
    </row>
    <row r="552" spans="1:15">
      <c r="A552" s="1">
        <v>57042</v>
      </c>
      <c r="B552" s="2">
        <v>39276</v>
      </c>
      <c r="C552" s="3">
        <v>2989</v>
      </c>
      <c r="D552" s="1">
        <v>20</v>
      </c>
      <c r="F552" s="1">
        <v>7759</v>
      </c>
      <c r="G552" s="2">
        <v>38819</v>
      </c>
      <c r="H552" s="3">
        <v>284</v>
      </c>
      <c r="I552" s="1">
        <v>500</v>
      </c>
      <c r="L552" s="1">
        <v>57042</v>
      </c>
      <c r="M552" s="2">
        <v>39276</v>
      </c>
      <c r="N552" s="3">
        <v>2989</v>
      </c>
      <c r="O552" s="1">
        <v>20</v>
      </c>
    </row>
    <row r="553" spans="1:15">
      <c r="A553" s="1">
        <v>57079</v>
      </c>
      <c r="B553" s="2">
        <v>39276</v>
      </c>
      <c r="C553" s="3">
        <v>332</v>
      </c>
      <c r="D553" s="1">
        <v>1217</v>
      </c>
      <c r="F553" s="1">
        <v>7769</v>
      </c>
      <c r="G553" s="2">
        <v>38819</v>
      </c>
      <c r="H553" s="3">
        <v>332</v>
      </c>
      <c r="I553" s="1">
        <v>6400</v>
      </c>
      <c r="L553" s="1">
        <v>57079</v>
      </c>
      <c r="M553" s="2">
        <v>39276</v>
      </c>
      <c r="N553" s="3">
        <v>332</v>
      </c>
      <c r="O553" s="1">
        <v>1217</v>
      </c>
    </row>
    <row r="554" spans="1:15">
      <c r="A554" s="1">
        <v>57109</v>
      </c>
      <c r="B554" s="2">
        <v>39276</v>
      </c>
      <c r="C554" s="3">
        <v>3610</v>
      </c>
      <c r="D554" s="1">
        <v>17994</v>
      </c>
      <c r="F554" s="1">
        <v>7659</v>
      </c>
      <c r="G554" s="2">
        <v>38818</v>
      </c>
      <c r="H554" s="3">
        <v>1006</v>
      </c>
      <c r="I554" s="1">
        <v>329</v>
      </c>
      <c r="L554" s="1">
        <v>57109</v>
      </c>
      <c r="M554" s="2">
        <v>39276</v>
      </c>
      <c r="N554" s="3">
        <v>3610</v>
      </c>
      <c r="O554" s="1">
        <v>17994</v>
      </c>
    </row>
    <row r="555" spans="1:15">
      <c r="A555" s="1">
        <v>57128</v>
      </c>
      <c r="B555" s="2">
        <v>39276</v>
      </c>
      <c r="C555" s="3">
        <v>3827</v>
      </c>
      <c r="D555" s="1">
        <v>675</v>
      </c>
      <c r="F555" s="1">
        <v>7666</v>
      </c>
      <c r="G555" s="2">
        <v>38818</v>
      </c>
      <c r="H555" s="3">
        <v>1335</v>
      </c>
      <c r="I555" s="1">
        <v>838</v>
      </c>
      <c r="L555" s="1">
        <v>57128</v>
      </c>
      <c r="M555" s="2">
        <v>39276</v>
      </c>
      <c r="N555" s="3">
        <v>3827</v>
      </c>
      <c r="O555" s="1">
        <v>675</v>
      </c>
    </row>
    <row r="556" spans="1:15">
      <c r="A556" s="1">
        <v>57134</v>
      </c>
      <c r="B556" s="2">
        <v>39276</v>
      </c>
      <c r="C556" s="3">
        <v>3868</v>
      </c>
      <c r="D556" s="1">
        <v>500</v>
      </c>
      <c r="F556" s="1">
        <v>7702</v>
      </c>
      <c r="G556" s="2">
        <v>38818</v>
      </c>
      <c r="H556" s="3">
        <v>3508</v>
      </c>
      <c r="I556" s="1">
        <v>390</v>
      </c>
      <c r="L556" s="1">
        <v>57134</v>
      </c>
      <c r="M556" s="2">
        <v>39276</v>
      </c>
      <c r="N556" s="3">
        <v>3868</v>
      </c>
      <c r="O556" s="1">
        <v>500</v>
      </c>
    </row>
    <row r="557" spans="1:15">
      <c r="A557" s="1">
        <v>57160</v>
      </c>
      <c r="B557" s="2">
        <v>39276</v>
      </c>
      <c r="C557" s="3">
        <v>4163</v>
      </c>
      <c r="D557" s="1">
        <v>4998</v>
      </c>
      <c r="F557" s="1">
        <v>7708</v>
      </c>
      <c r="G557" s="2">
        <v>38818</v>
      </c>
      <c r="H557" s="3">
        <v>3855</v>
      </c>
      <c r="I557" s="1">
        <v>249</v>
      </c>
      <c r="L557" s="1">
        <v>57160</v>
      </c>
      <c r="M557" s="2">
        <v>39276</v>
      </c>
      <c r="N557" s="3">
        <v>4163</v>
      </c>
      <c r="O557" s="1">
        <v>4998</v>
      </c>
    </row>
    <row r="558" spans="1:15">
      <c r="A558" s="1">
        <v>57191</v>
      </c>
      <c r="B558" s="2">
        <v>39276</v>
      </c>
      <c r="C558" s="3">
        <v>4515</v>
      </c>
      <c r="D558" s="1">
        <v>100</v>
      </c>
      <c r="F558" s="1">
        <v>7656</v>
      </c>
      <c r="G558" s="2">
        <v>38817</v>
      </c>
      <c r="H558" s="3">
        <v>637</v>
      </c>
      <c r="I558" s="1">
        <v>1109</v>
      </c>
      <c r="L558" s="1">
        <v>57191</v>
      </c>
      <c r="M558" s="2">
        <v>39276</v>
      </c>
      <c r="N558" s="3">
        <v>4515</v>
      </c>
      <c r="O558" s="1">
        <v>100</v>
      </c>
    </row>
    <row r="559" spans="1:15">
      <c r="A559" s="1">
        <v>57200</v>
      </c>
      <c r="B559" s="2">
        <v>39276</v>
      </c>
      <c r="C559" s="3">
        <v>4608</v>
      </c>
      <c r="D559" s="1">
        <v>36710</v>
      </c>
      <c r="F559" s="1">
        <v>7532</v>
      </c>
      <c r="G559" s="2">
        <v>38816</v>
      </c>
      <c r="H559" s="3">
        <v>1006</v>
      </c>
      <c r="I559" s="1">
        <v>24110</v>
      </c>
      <c r="L559" s="1">
        <v>57200</v>
      </c>
      <c r="M559" s="2">
        <v>39276</v>
      </c>
      <c r="N559" s="3">
        <v>4608</v>
      </c>
      <c r="O559" s="1">
        <v>36710</v>
      </c>
    </row>
    <row r="560" spans="1:15">
      <c r="A560" s="1">
        <v>57215</v>
      </c>
      <c r="B560" s="2">
        <v>39276</v>
      </c>
      <c r="C560" s="3">
        <v>4876</v>
      </c>
      <c r="D560" s="1">
        <v>288</v>
      </c>
      <c r="F560" s="1">
        <v>7562</v>
      </c>
      <c r="G560" s="2">
        <v>38816</v>
      </c>
      <c r="H560" s="3">
        <v>2300</v>
      </c>
      <c r="I560" s="1">
        <v>3100</v>
      </c>
      <c r="L560" s="1">
        <v>57215</v>
      </c>
      <c r="M560" s="2">
        <v>39276</v>
      </c>
      <c r="N560" s="3">
        <v>4876</v>
      </c>
      <c r="O560" s="1">
        <v>288</v>
      </c>
    </row>
    <row r="561" spans="1:15">
      <c r="A561" s="1">
        <v>57260</v>
      </c>
      <c r="B561" s="2">
        <v>39276</v>
      </c>
      <c r="C561" s="3">
        <v>542</v>
      </c>
      <c r="D561" s="1">
        <v>4998</v>
      </c>
      <c r="F561" s="1">
        <v>7580</v>
      </c>
      <c r="G561" s="2">
        <v>38816</v>
      </c>
      <c r="H561" s="3">
        <v>3868</v>
      </c>
      <c r="I561" s="1">
        <v>49818</v>
      </c>
      <c r="L561" s="1">
        <v>57260</v>
      </c>
      <c r="M561" s="2">
        <v>39276</v>
      </c>
      <c r="N561" s="3">
        <v>542</v>
      </c>
      <c r="O561" s="1">
        <v>4998</v>
      </c>
    </row>
    <row r="562" spans="1:15">
      <c r="A562" s="1">
        <v>57278</v>
      </c>
      <c r="B562" s="2">
        <v>39276</v>
      </c>
      <c r="C562" s="3">
        <v>5649</v>
      </c>
      <c r="D562" s="1">
        <v>800</v>
      </c>
      <c r="F562" s="1">
        <v>7584</v>
      </c>
      <c r="G562" s="2">
        <v>38816</v>
      </c>
      <c r="H562" s="3">
        <v>3873</v>
      </c>
      <c r="I562" s="1">
        <v>179</v>
      </c>
      <c r="L562" s="1">
        <v>57278</v>
      </c>
      <c r="M562" s="2">
        <v>39276</v>
      </c>
      <c r="N562" s="3">
        <v>5649</v>
      </c>
      <c r="O562" s="1">
        <v>800</v>
      </c>
    </row>
    <row r="563" spans="1:15">
      <c r="A563" s="1">
        <v>57386</v>
      </c>
      <c r="B563" s="2">
        <v>39276</v>
      </c>
      <c r="C563" s="3">
        <v>7005</v>
      </c>
      <c r="D563" s="1">
        <v>7700</v>
      </c>
      <c r="F563" s="1">
        <v>7504</v>
      </c>
      <c r="G563" s="2">
        <v>38815</v>
      </c>
      <c r="H563" s="3">
        <v>2956</v>
      </c>
      <c r="I563" s="1">
        <v>1398</v>
      </c>
      <c r="L563" s="1">
        <v>57386</v>
      </c>
      <c r="M563" s="2">
        <v>39276</v>
      </c>
      <c r="N563" s="3">
        <v>7005</v>
      </c>
      <c r="O563" s="1">
        <v>7700</v>
      </c>
    </row>
    <row r="564" spans="1:15">
      <c r="A564" s="1">
        <v>57436</v>
      </c>
      <c r="B564" s="2">
        <v>39276</v>
      </c>
      <c r="C564" s="3">
        <v>7271</v>
      </c>
      <c r="D564" s="1">
        <v>400</v>
      </c>
      <c r="F564" s="1">
        <v>7518</v>
      </c>
      <c r="G564" s="2">
        <v>38815</v>
      </c>
      <c r="H564" s="3">
        <v>3855</v>
      </c>
      <c r="I564" s="1">
        <v>20710</v>
      </c>
      <c r="L564" s="1">
        <v>57436</v>
      </c>
      <c r="M564" s="2">
        <v>39276</v>
      </c>
      <c r="N564" s="3">
        <v>7271</v>
      </c>
      <c r="O564" s="1">
        <v>400</v>
      </c>
    </row>
    <row r="565" spans="1:15">
      <c r="A565" s="1">
        <v>57441</v>
      </c>
      <c r="B565" s="2">
        <v>39276</v>
      </c>
      <c r="C565" s="3">
        <v>7276</v>
      </c>
      <c r="D565" s="1">
        <v>3321</v>
      </c>
      <c r="F565" s="1">
        <v>7526</v>
      </c>
      <c r="G565" s="2">
        <v>38815</v>
      </c>
      <c r="H565" s="3">
        <v>539</v>
      </c>
      <c r="I565" s="1">
        <v>110</v>
      </c>
      <c r="L565" s="1">
        <v>57441</v>
      </c>
      <c r="M565" s="2">
        <v>39276</v>
      </c>
      <c r="N565" s="3">
        <v>7276</v>
      </c>
      <c r="O565" s="1">
        <v>3321</v>
      </c>
    </row>
    <row r="566" spans="1:15">
      <c r="A566" s="1">
        <v>57458</v>
      </c>
      <c r="B566" s="2">
        <v>39276</v>
      </c>
      <c r="C566" s="3">
        <v>7292</v>
      </c>
      <c r="D566" s="1">
        <v>400</v>
      </c>
      <c r="F566" s="1">
        <v>7460</v>
      </c>
      <c r="G566" s="2">
        <v>38814</v>
      </c>
      <c r="H566" s="3">
        <v>542</v>
      </c>
      <c r="I566" s="1">
        <v>1090</v>
      </c>
      <c r="L566" s="1">
        <v>57458</v>
      </c>
      <c r="M566" s="2">
        <v>39276</v>
      </c>
      <c r="N566" s="3">
        <v>7292</v>
      </c>
      <c r="O566" s="1">
        <v>400</v>
      </c>
    </row>
    <row r="567" spans="1:15">
      <c r="A567" s="1">
        <v>56774</v>
      </c>
      <c r="B567" s="2">
        <v>39275</v>
      </c>
      <c r="C567" s="3">
        <v>2239</v>
      </c>
      <c r="D567" s="1">
        <v>99</v>
      </c>
      <c r="F567" s="1">
        <v>7465</v>
      </c>
      <c r="G567" s="2">
        <v>38814</v>
      </c>
      <c r="H567" s="3">
        <v>805</v>
      </c>
      <c r="I567" s="1">
        <v>1874</v>
      </c>
      <c r="L567" s="1">
        <v>56774</v>
      </c>
      <c r="M567" s="2">
        <v>39275</v>
      </c>
      <c r="N567" s="3">
        <v>2239</v>
      </c>
      <c r="O567" s="1">
        <v>99</v>
      </c>
    </row>
    <row r="568" spans="1:15">
      <c r="A568" s="1">
        <v>56661</v>
      </c>
      <c r="B568" s="2">
        <v>39274</v>
      </c>
      <c r="C568" s="3">
        <v>2030</v>
      </c>
      <c r="D568" s="1">
        <v>249</v>
      </c>
      <c r="F568" s="1">
        <v>7358</v>
      </c>
      <c r="G568" s="2">
        <v>38813</v>
      </c>
      <c r="H568" s="3">
        <v>1944</v>
      </c>
      <c r="I568" s="1">
        <v>330</v>
      </c>
      <c r="L568" s="1">
        <v>56661</v>
      </c>
      <c r="M568" s="2">
        <v>39274</v>
      </c>
      <c r="N568" s="3">
        <v>2030</v>
      </c>
      <c r="O568" s="1">
        <v>249</v>
      </c>
    </row>
    <row r="569" spans="1:15">
      <c r="A569" s="1">
        <v>56668</v>
      </c>
      <c r="B569" s="2">
        <v>39274</v>
      </c>
      <c r="C569" s="3">
        <v>2377</v>
      </c>
      <c r="D569" s="1">
        <v>229</v>
      </c>
      <c r="F569" s="1">
        <v>7375</v>
      </c>
      <c r="G569" s="2">
        <v>38813</v>
      </c>
      <c r="H569" s="3">
        <v>3508</v>
      </c>
      <c r="I569" s="1">
        <v>170</v>
      </c>
      <c r="L569" s="1">
        <v>56668</v>
      </c>
      <c r="M569" s="2">
        <v>39274</v>
      </c>
      <c r="N569" s="3">
        <v>2377</v>
      </c>
      <c r="O569" s="1">
        <v>229</v>
      </c>
    </row>
    <row r="570" spans="1:15">
      <c r="A570" s="1">
        <v>56714</v>
      </c>
      <c r="B570" s="2">
        <v>39274</v>
      </c>
      <c r="C570" s="3">
        <v>5959</v>
      </c>
      <c r="D570" s="1">
        <v>1099</v>
      </c>
      <c r="F570" s="1">
        <v>7289</v>
      </c>
      <c r="G570" s="2">
        <v>38812</v>
      </c>
      <c r="H570" s="3">
        <v>2995</v>
      </c>
      <c r="I570" s="1">
        <v>679</v>
      </c>
      <c r="L570" s="1">
        <v>56714</v>
      </c>
      <c r="M570" s="2">
        <v>39274</v>
      </c>
      <c r="N570" s="3">
        <v>5959</v>
      </c>
      <c r="O570" s="1">
        <v>1099</v>
      </c>
    </row>
    <row r="571" spans="1:15">
      <c r="A571" s="1">
        <v>56592</v>
      </c>
      <c r="B571" s="2">
        <v>39273</v>
      </c>
      <c r="C571" s="3">
        <v>3827</v>
      </c>
      <c r="D571" s="1">
        <v>7988</v>
      </c>
      <c r="F571" s="1">
        <v>7296</v>
      </c>
      <c r="G571" s="2">
        <v>38812</v>
      </c>
      <c r="H571" s="3">
        <v>332</v>
      </c>
      <c r="I571" s="1">
        <v>5425</v>
      </c>
      <c r="L571" s="1">
        <v>56592</v>
      </c>
      <c r="M571" s="2">
        <v>39273</v>
      </c>
      <c r="N571" s="3">
        <v>3827</v>
      </c>
      <c r="O571" s="1">
        <v>7988</v>
      </c>
    </row>
    <row r="572" spans="1:15">
      <c r="A572" s="1">
        <v>56603</v>
      </c>
      <c r="B572" s="2">
        <v>39273</v>
      </c>
      <c r="C572" s="3">
        <v>4876</v>
      </c>
      <c r="D572" s="1">
        <v>129</v>
      </c>
      <c r="F572" s="1">
        <v>7318</v>
      </c>
      <c r="G572" s="2">
        <v>38812</v>
      </c>
      <c r="H572" s="3">
        <v>527</v>
      </c>
      <c r="I572" s="1">
        <v>8098</v>
      </c>
      <c r="L572" s="1">
        <v>56603</v>
      </c>
      <c r="M572" s="2">
        <v>39273</v>
      </c>
      <c r="N572" s="3">
        <v>4876</v>
      </c>
      <c r="O572" s="1">
        <v>129</v>
      </c>
    </row>
    <row r="573" spans="1:15">
      <c r="A573" s="1">
        <v>56469</v>
      </c>
      <c r="B573" s="2">
        <v>39272</v>
      </c>
      <c r="C573" s="3">
        <v>3827</v>
      </c>
      <c r="D573" s="1">
        <v>1297</v>
      </c>
      <c r="F573" s="1">
        <v>7320</v>
      </c>
      <c r="G573" s="2">
        <v>38812</v>
      </c>
      <c r="H573" s="3">
        <v>539</v>
      </c>
      <c r="I573" s="1">
        <v>1990</v>
      </c>
      <c r="L573" s="1">
        <v>56469</v>
      </c>
      <c r="M573" s="2">
        <v>39272</v>
      </c>
      <c r="N573" s="3">
        <v>3827</v>
      </c>
      <c r="O573" s="1">
        <v>1297</v>
      </c>
    </row>
    <row r="574" spans="1:15">
      <c r="A574" s="1">
        <v>56491</v>
      </c>
      <c r="B574" s="2">
        <v>39272</v>
      </c>
      <c r="C574" s="3">
        <v>4834</v>
      </c>
      <c r="D574" s="1">
        <v>800</v>
      </c>
      <c r="F574" s="1">
        <v>7325</v>
      </c>
      <c r="G574" s="2">
        <v>38812</v>
      </c>
      <c r="H574" s="3">
        <v>62</v>
      </c>
      <c r="I574" s="1">
        <v>649</v>
      </c>
      <c r="L574" s="1">
        <v>56491</v>
      </c>
      <c r="M574" s="2">
        <v>39272</v>
      </c>
      <c r="N574" s="3">
        <v>4834</v>
      </c>
      <c r="O574" s="1">
        <v>800</v>
      </c>
    </row>
    <row r="575" spans="1:15">
      <c r="A575" s="1">
        <v>56268</v>
      </c>
      <c r="B575" s="2">
        <v>39271</v>
      </c>
      <c r="C575" s="3">
        <v>1446</v>
      </c>
      <c r="D575" s="1">
        <v>494</v>
      </c>
      <c r="F575" s="1">
        <v>7162</v>
      </c>
      <c r="G575" s="2">
        <v>38810</v>
      </c>
      <c r="H575" s="3">
        <v>3785</v>
      </c>
      <c r="I575" s="1">
        <v>6999</v>
      </c>
      <c r="L575" s="1">
        <v>56268</v>
      </c>
      <c r="M575" s="2">
        <v>39271</v>
      </c>
      <c r="N575" s="3">
        <v>1446</v>
      </c>
      <c r="O575" s="1">
        <v>494</v>
      </c>
    </row>
    <row r="576" spans="1:15">
      <c r="A576" s="1">
        <v>56286</v>
      </c>
      <c r="B576" s="2">
        <v>39271</v>
      </c>
      <c r="C576" s="3">
        <v>1679</v>
      </c>
      <c r="D576" s="1">
        <v>801</v>
      </c>
      <c r="F576" s="1">
        <v>7166</v>
      </c>
      <c r="G576" s="2">
        <v>38810</v>
      </c>
      <c r="H576" s="3">
        <v>3794</v>
      </c>
      <c r="I576" s="1">
        <v>940</v>
      </c>
      <c r="L576" s="1">
        <v>56286</v>
      </c>
      <c r="M576" s="2">
        <v>39271</v>
      </c>
      <c r="N576" s="3">
        <v>1679</v>
      </c>
      <c r="O576" s="1">
        <v>801</v>
      </c>
    </row>
    <row r="577" spans="1:15">
      <c r="A577" s="1">
        <v>56389</v>
      </c>
      <c r="B577" s="2">
        <v>39271</v>
      </c>
      <c r="C577" s="3">
        <v>62</v>
      </c>
      <c r="D577" s="1">
        <v>2300</v>
      </c>
      <c r="F577" s="1">
        <v>7058</v>
      </c>
      <c r="G577" s="2">
        <v>38809</v>
      </c>
      <c r="H577" s="3">
        <v>198</v>
      </c>
      <c r="I577" s="1">
        <v>99</v>
      </c>
      <c r="L577" s="1">
        <v>56389</v>
      </c>
      <c r="M577" s="2">
        <v>39271</v>
      </c>
      <c r="N577" s="3">
        <v>62</v>
      </c>
      <c r="O577" s="1">
        <v>2300</v>
      </c>
    </row>
    <row r="578" spans="1:15">
      <c r="A578" s="1">
        <v>56393</v>
      </c>
      <c r="B578" s="2">
        <v>39271</v>
      </c>
      <c r="C578" s="3">
        <v>6680</v>
      </c>
      <c r="D578" s="1">
        <v>1444</v>
      </c>
      <c r="F578" s="1">
        <v>7059</v>
      </c>
      <c r="G578" s="2">
        <v>38809</v>
      </c>
      <c r="H578" s="3">
        <v>1982</v>
      </c>
      <c r="I578" s="1">
        <v>399</v>
      </c>
      <c r="L578" s="1">
        <v>56393</v>
      </c>
      <c r="M578" s="2">
        <v>39271</v>
      </c>
      <c r="N578" s="3">
        <v>6680</v>
      </c>
      <c r="O578" s="1">
        <v>1444</v>
      </c>
    </row>
    <row r="579" spans="1:15">
      <c r="A579" s="1">
        <v>56214</v>
      </c>
      <c r="B579" s="2">
        <v>39270</v>
      </c>
      <c r="C579" s="3">
        <v>5697</v>
      </c>
      <c r="D579" s="1">
        <v>40</v>
      </c>
      <c r="F579" s="1">
        <v>6923</v>
      </c>
      <c r="G579" s="2">
        <v>38807</v>
      </c>
      <c r="H579" s="3">
        <v>2239</v>
      </c>
      <c r="I579" s="1">
        <v>968</v>
      </c>
      <c r="L579" s="1">
        <v>56214</v>
      </c>
      <c r="M579" s="2">
        <v>39270</v>
      </c>
      <c r="N579" s="3">
        <v>5697</v>
      </c>
      <c r="O579" s="1">
        <v>40</v>
      </c>
    </row>
    <row r="580" spans="1:15">
      <c r="A580" s="1">
        <v>56227</v>
      </c>
      <c r="B580" s="2">
        <v>39270</v>
      </c>
      <c r="C580" s="3">
        <v>6820</v>
      </c>
      <c r="D580" s="1">
        <v>399</v>
      </c>
      <c r="F580" s="1">
        <v>6949</v>
      </c>
      <c r="G580" s="2">
        <v>38807</v>
      </c>
      <c r="H580" s="3">
        <v>637</v>
      </c>
      <c r="I580" s="1">
        <v>688</v>
      </c>
      <c r="L580" s="1">
        <v>56227</v>
      </c>
      <c r="M580" s="2">
        <v>39270</v>
      </c>
      <c r="N580" s="3">
        <v>6820</v>
      </c>
      <c r="O580" s="1">
        <v>399</v>
      </c>
    </row>
    <row r="581" spans="1:15">
      <c r="A581" s="1">
        <v>55886</v>
      </c>
      <c r="B581" s="2">
        <v>39268</v>
      </c>
      <c r="C581" s="3">
        <v>1121</v>
      </c>
      <c r="D581" s="1">
        <v>559</v>
      </c>
      <c r="F581" s="1">
        <v>6749</v>
      </c>
      <c r="G581" s="2">
        <v>38804</v>
      </c>
      <c r="H581" s="3">
        <v>3127</v>
      </c>
      <c r="I581" s="1">
        <v>536</v>
      </c>
      <c r="L581" s="1">
        <v>55886</v>
      </c>
      <c r="M581" s="2">
        <v>39268</v>
      </c>
      <c r="N581" s="3">
        <v>1121</v>
      </c>
      <c r="O581" s="1">
        <v>559</v>
      </c>
    </row>
    <row r="582" spans="1:15">
      <c r="A582" s="1">
        <v>55949</v>
      </c>
      <c r="B582" s="2">
        <v>39268</v>
      </c>
      <c r="C582" s="3">
        <v>4780</v>
      </c>
      <c r="D582" s="1">
        <v>1204</v>
      </c>
      <c r="F582" s="1">
        <v>6755</v>
      </c>
      <c r="G582" s="2">
        <v>38804</v>
      </c>
      <c r="H582" s="3">
        <v>332</v>
      </c>
      <c r="I582" s="1">
        <v>14807</v>
      </c>
      <c r="L582" s="1">
        <v>55949</v>
      </c>
      <c r="M582" s="2">
        <v>39268</v>
      </c>
      <c r="N582" s="3">
        <v>4780</v>
      </c>
      <c r="O582" s="1">
        <v>1204</v>
      </c>
    </row>
    <row r="583" spans="1:15">
      <c r="A583" s="1">
        <v>55777</v>
      </c>
      <c r="B583" s="2">
        <v>39267</v>
      </c>
      <c r="C583" s="3">
        <v>1335</v>
      </c>
      <c r="D583" s="1">
        <v>5980</v>
      </c>
      <c r="F583" s="1">
        <v>6671</v>
      </c>
      <c r="G583" s="2">
        <v>38803</v>
      </c>
      <c r="H583" s="3">
        <v>1500</v>
      </c>
      <c r="I583" s="1">
        <v>99</v>
      </c>
      <c r="L583" s="1">
        <v>55777</v>
      </c>
      <c r="M583" s="2">
        <v>39267</v>
      </c>
      <c r="N583" s="3">
        <v>1335</v>
      </c>
      <c r="O583" s="1">
        <v>5980</v>
      </c>
    </row>
    <row r="584" spans="1:15">
      <c r="A584" s="1">
        <v>55795</v>
      </c>
      <c r="B584" s="2">
        <v>39267</v>
      </c>
      <c r="C584" s="3">
        <v>1944</v>
      </c>
      <c r="D584" s="1">
        <v>1888</v>
      </c>
      <c r="F584" s="1">
        <v>6703</v>
      </c>
      <c r="G584" s="2">
        <v>38803</v>
      </c>
      <c r="H584" s="3">
        <v>449</v>
      </c>
      <c r="I584" s="1">
        <v>1596</v>
      </c>
      <c r="L584" s="1">
        <v>55795</v>
      </c>
      <c r="M584" s="2">
        <v>39267</v>
      </c>
      <c r="N584" s="3">
        <v>1944</v>
      </c>
      <c r="O584" s="1">
        <v>1888</v>
      </c>
    </row>
    <row r="585" spans="1:15">
      <c r="A585" s="1">
        <v>55567</v>
      </c>
      <c r="B585" s="2">
        <v>39265</v>
      </c>
      <c r="C585" s="3">
        <v>2778</v>
      </c>
      <c r="D585" s="1">
        <v>259</v>
      </c>
      <c r="F585" s="1">
        <v>6706</v>
      </c>
      <c r="G585" s="2">
        <v>38803</v>
      </c>
      <c r="H585" s="3">
        <v>637</v>
      </c>
      <c r="I585" s="1">
        <v>699</v>
      </c>
      <c r="L585" s="1">
        <v>55567</v>
      </c>
      <c r="M585" s="2">
        <v>39265</v>
      </c>
      <c r="N585" s="3">
        <v>2778</v>
      </c>
      <c r="O585" s="1">
        <v>259</v>
      </c>
    </row>
    <row r="586" spans="1:15">
      <c r="A586" s="1">
        <v>55440</v>
      </c>
      <c r="B586" s="2">
        <v>39264</v>
      </c>
      <c r="C586" s="3">
        <v>3233</v>
      </c>
      <c r="D586" s="1">
        <v>299</v>
      </c>
      <c r="F586" s="1">
        <v>6709</v>
      </c>
      <c r="G586" s="2">
        <v>38803</v>
      </c>
      <c r="H586" s="3">
        <v>915</v>
      </c>
      <c r="I586" s="1">
        <v>1129</v>
      </c>
      <c r="L586" s="1">
        <v>55440</v>
      </c>
      <c r="M586" s="2">
        <v>39264</v>
      </c>
      <c r="N586" s="3">
        <v>3233</v>
      </c>
      <c r="O586" s="1">
        <v>299</v>
      </c>
    </row>
    <row r="587" spans="1:15">
      <c r="A587" s="1">
        <v>55500</v>
      </c>
      <c r="B587" s="2">
        <v>39264</v>
      </c>
      <c r="C587" s="3">
        <v>6561</v>
      </c>
      <c r="D587" s="1">
        <v>179</v>
      </c>
      <c r="F587" s="1">
        <v>6634</v>
      </c>
      <c r="G587" s="2">
        <v>38802</v>
      </c>
      <c r="H587" s="3">
        <v>3675</v>
      </c>
      <c r="I587" s="1">
        <v>2083</v>
      </c>
      <c r="L587" s="1">
        <v>55500</v>
      </c>
      <c r="M587" s="2">
        <v>39264</v>
      </c>
      <c r="N587" s="3">
        <v>6561</v>
      </c>
      <c r="O587" s="1">
        <v>179</v>
      </c>
    </row>
    <row r="588" spans="1:15">
      <c r="A588" s="1">
        <v>55265</v>
      </c>
      <c r="B588" s="2">
        <v>39263</v>
      </c>
      <c r="C588" s="3">
        <v>1686</v>
      </c>
      <c r="D588" s="1">
        <v>4289</v>
      </c>
      <c r="F588" s="1">
        <v>6462</v>
      </c>
      <c r="G588" s="2">
        <v>38800</v>
      </c>
      <c r="H588" s="3">
        <v>1944</v>
      </c>
      <c r="I588" s="1">
        <v>1675</v>
      </c>
      <c r="L588" s="1">
        <v>55265</v>
      </c>
      <c r="M588" s="2">
        <v>39263</v>
      </c>
      <c r="N588" s="3">
        <v>1686</v>
      </c>
      <c r="O588" s="1">
        <v>4289</v>
      </c>
    </row>
    <row r="589" spans="1:15">
      <c r="A589" s="1">
        <v>55273</v>
      </c>
      <c r="B589" s="2">
        <v>39263</v>
      </c>
      <c r="C589" s="3">
        <v>2239</v>
      </c>
      <c r="D589" s="1">
        <v>800</v>
      </c>
      <c r="F589" s="1">
        <v>6492</v>
      </c>
      <c r="G589" s="2">
        <v>38800</v>
      </c>
      <c r="H589" s="3">
        <v>449</v>
      </c>
      <c r="I589" s="1">
        <v>670</v>
      </c>
      <c r="L589" s="1">
        <v>55273</v>
      </c>
      <c r="M589" s="2">
        <v>39263</v>
      </c>
      <c r="N589" s="3">
        <v>2239</v>
      </c>
      <c r="O589" s="1">
        <v>800</v>
      </c>
    </row>
    <row r="590" spans="1:15">
      <c r="A590" s="1">
        <v>55324</v>
      </c>
      <c r="B590" s="2">
        <v>39263</v>
      </c>
      <c r="C590" s="3">
        <v>4780</v>
      </c>
      <c r="D590" s="1">
        <v>13690</v>
      </c>
      <c r="F590" s="1">
        <v>6344</v>
      </c>
      <c r="G590" s="2">
        <v>38798</v>
      </c>
      <c r="H590" s="3">
        <v>1944</v>
      </c>
      <c r="I590" s="1">
        <v>85</v>
      </c>
      <c r="L590" s="1">
        <v>55324</v>
      </c>
      <c r="M590" s="2">
        <v>39263</v>
      </c>
      <c r="N590" s="3">
        <v>4780</v>
      </c>
      <c r="O590" s="1">
        <v>13690</v>
      </c>
    </row>
    <row r="591" spans="1:15">
      <c r="A591" s="1">
        <v>55381</v>
      </c>
      <c r="B591" s="2">
        <v>39263</v>
      </c>
      <c r="C591" s="3">
        <v>87</v>
      </c>
      <c r="D591" s="1">
        <v>99</v>
      </c>
      <c r="F591" s="1">
        <v>6346</v>
      </c>
      <c r="G591" s="2">
        <v>38798</v>
      </c>
      <c r="H591" s="3">
        <v>2205</v>
      </c>
      <c r="I591" s="1">
        <v>399</v>
      </c>
      <c r="L591" s="1">
        <v>55381</v>
      </c>
      <c r="M591" s="2">
        <v>39263</v>
      </c>
      <c r="N591" s="3">
        <v>87</v>
      </c>
      <c r="O591" s="1">
        <v>99</v>
      </c>
    </row>
    <row r="592" spans="1:15">
      <c r="A592" s="1">
        <v>55121</v>
      </c>
      <c r="B592" s="2">
        <v>39262</v>
      </c>
      <c r="C592" s="3">
        <v>1006</v>
      </c>
      <c r="D592" s="1">
        <v>349</v>
      </c>
      <c r="F592" s="1">
        <v>6282</v>
      </c>
      <c r="G592" s="2">
        <v>38797</v>
      </c>
      <c r="H592" s="3">
        <v>1982</v>
      </c>
      <c r="I592" s="1">
        <v>9988</v>
      </c>
      <c r="L592" s="1">
        <v>55121</v>
      </c>
      <c r="M592" s="2">
        <v>39262</v>
      </c>
      <c r="N592" s="3">
        <v>1006</v>
      </c>
      <c r="O592" s="1">
        <v>349</v>
      </c>
    </row>
    <row r="593" spans="1:15">
      <c r="A593" s="1">
        <v>55213</v>
      </c>
      <c r="B593" s="2">
        <v>39262</v>
      </c>
      <c r="C593" s="3">
        <v>6813</v>
      </c>
      <c r="D593" s="1">
        <v>2490</v>
      </c>
      <c r="F593" s="1">
        <v>6300</v>
      </c>
      <c r="G593" s="2">
        <v>38797</v>
      </c>
      <c r="H593" s="3">
        <v>3596</v>
      </c>
      <c r="I593" s="1">
        <v>2456</v>
      </c>
      <c r="L593" s="1">
        <v>55213</v>
      </c>
      <c r="M593" s="2">
        <v>39262</v>
      </c>
      <c r="N593" s="3">
        <v>6813</v>
      </c>
      <c r="O593" s="1">
        <v>2490</v>
      </c>
    </row>
    <row r="594" spans="1:15">
      <c r="A594" s="1">
        <v>54923</v>
      </c>
      <c r="B594" s="2">
        <v>39260</v>
      </c>
      <c r="C594" s="3">
        <v>1286</v>
      </c>
      <c r="D594" s="1">
        <v>435</v>
      </c>
      <c r="F594" s="1">
        <v>6249</v>
      </c>
      <c r="G594" s="2">
        <v>38796</v>
      </c>
      <c r="H594" s="3">
        <v>742</v>
      </c>
      <c r="I594" s="1">
        <v>620</v>
      </c>
      <c r="L594" s="1">
        <v>54923</v>
      </c>
      <c r="M594" s="2">
        <v>39260</v>
      </c>
      <c r="N594" s="3">
        <v>1286</v>
      </c>
      <c r="O594" s="1">
        <v>435</v>
      </c>
    </row>
    <row r="595" spans="1:15">
      <c r="A595" s="1">
        <v>54939</v>
      </c>
      <c r="B595" s="2">
        <v>39260</v>
      </c>
      <c r="C595" s="3">
        <v>1672</v>
      </c>
      <c r="D595" s="1">
        <v>1450</v>
      </c>
      <c r="F595" s="1">
        <v>6253</v>
      </c>
      <c r="G595" s="2">
        <v>38796</v>
      </c>
      <c r="H595" s="3">
        <v>923</v>
      </c>
      <c r="I595" s="1">
        <v>289</v>
      </c>
      <c r="L595" s="1">
        <v>54939</v>
      </c>
      <c r="M595" s="2">
        <v>39260</v>
      </c>
      <c r="N595" s="3">
        <v>1672</v>
      </c>
      <c r="O595" s="1">
        <v>1450</v>
      </c>
    </row>
    <row r="596" spans="1:15">
      <c r="A596" s="1">
        <v>54813</v>
      </c>
      <c r="B596" s="2">
        <v>39259</v>
      </c>
      <c r="C596" s="3">
        <v>139</v>
      </c>
      <c r="D596" s="1">
        <v>89</v>
      </c>
      <c r="F596" s="1">
        <v>6087</v>
      </c>
      <c r="G596" s="2">
        <v>38795</v>
      </c>
      <c r="H596" s="3">
        <v>1006</v>
      </c>
      <c r="I596" s="1">
        <v>15206</v>
      </c>
      <c r="L596" s="1">
        <v>54813</v>
      </c>
      <c r="M596" s="2">
        <v>39259</v>
      </c>
      <c r="N596" s="3">
        <v>139</v>
      </c>
      <c r="O596" s="1">
        <v>89</v>
      </c>
    </row>
    <row r="597" spans="1:15">
      <c r="A597" s="1">
        <v>54829</v>
      </c>
      <c r="B597" s="2">
        <v>39259</v>
      </c>
      <c r="C597" s="3">
        <v>1672</v>
      </c>
      <c r="D597" s="1">
        <v>27998</v>
      </c>
      <c r="F597" s="1">
        <v>6098</v>
      </c>
      <c r="G597" s="2">
        <v>38795</v>
      </c>
      <c r="H597" s="3">
        <v>1286</v>
      </c>
      <c r="I597" s="1">
        <v>55</v>
      </c>
      <c r="L597" s="1">
        <v>54829</v>
      </c>
      <c r="M597" s="2">
        <v>39259</v>
      </c>
      <c r="N597" s="3">
        <v>1672</v>
      </c>
      <c r="O597" s="1">
        <v>27998</v>
      </c>
    </row>
    <row r="598" spans="1:15">
      <c r="A598" s="1">
        <v>54706</v>
      </c>
      <c r="B598" s="2">
        <v>39258</v>
      </c>
      <c r="C598" s="3">
        <v>284</v>
      </c>
      <c r="D598" s="1">
        <v>9088</v>
      </c>
      <c r="F598" s="1">
        <v>6129</v>
      </c>
      <c r="G598" s="2">
        <v>38795</v>
      </c>
      <c r="H598" s="3">
        <v>287</v>
      </c>
      <c r="I598" s="1">
        <v>999</v>
      </c>
      <c r="L598" s="1">
        <v>54706</v>
      </c>
      <c r="M598" s="2">
        <v>39258</v>
      </c>
      <c r="N598" s="3">
        <v>284</v>
      </c>
      <c r="O598" s="1">
        <v>9088</v>
      </c>
    </row>
    <row r="599" spans="1:15">
      <c r="A599" s="1">
        <v>54713</v>
      </c>
      <c r="B599" s="2">
        <v>39258</v>
      </c>
      <c r="C599" s="3">
        <v>332</v>
      </c>
      <c r="D599" s="1">
        <v>330</v>
      </c>
      <c r="F599" s="1">
        <v>6151</v>
      </c>
      <c r="G599" s="2">
        <v>38795</v>
      </c>
      <c r="H599" s="3">
        <v>3567</v>
      </c>
      <c r="I599" s="1">
        <v>699</v>
      </c>
      <c r="L599" s="1">
        <v>54713</v>
      </c>
      <c r="M599" s="2">
        <v>39258</v>
      </c>
      <c r="N599" s="3">
        <v>332</v>
      </c>
      <c r="O599" s="1">
        <v>330</v>
      </c>
    </row>
    <row r="600" spans="1:15">
      <c r="A600" s="1">
        <v>54548</v>
      </c>
      <c r="B600" s="2">
        <v>39257</v>
      </c>
      <c r="C600" s="3">
        <v>284</v>
      </c>
      <c r="D600" s="1">
        <v>331</v>
      </c>
      <c r="F600" s="1">
        <v>6041</v>
      </c>
      <c r="G600" s="2">
        <v>38794</v>
      </c>
      <c r="H600" s="3">
        <v>2814</v>
      </c>
      <c r="I600" s="1">
        <v>95</v>
      </c>
      <c r="L600" s="1">
        <v>54548</v>
      </c>
      <c r="M600" s="2">
        <v>39257</v>
      </c>
      <c r="N600" s="3">
        <v>284</v>
      </c>
      <c r="O600" s="1">
        <v>331</v>
      </c>
    </row>
    <row r="601" spans="1:15">
      <c r="A601" s="1">
        <v>54385</v>
      </c>
      <c r="B601" s="2">
        <v>39256</v>
      </c>
      <c r="C601" s="3">
        <v>1672</v>
      </c>
      <c r="D601" s="1">
        <v>1529</v>
      </c>
      <c r="F601" s="1">
        <v>5983</v>
      </c>
      <c r="G601" s="2">
        <v>38793</v>
      </c>
      <c r="H601" s="3">
        <v>3529</v>
      </c>
      <c r="I601" s="1">
        <v>400</v>
      </c>
      <c r="L601" s="1">
        <v>54385</v>
      </c>
      <c r="M601" s="2">
        <v>39256</v>
      </c>
      <c r="N601" s="3">
        <v>1672</v>
      </c>
      <c r="O601" s="1">
        <v>1529</v>
      </c>
    </row>
    <row r="602" spans="1:15">
      <c r="A602" s="1">
        <v>54405</v>
      </c>
      <c r="B602" s="2">
        <v>39256</v>
      </c>
      <c r="C602" s="3">
        <v>284</v>
      </c>
      <c r="D602" s="1">
        <v>699</v>
      </c>
      <c r="F602" s="1">
        <v>5906</v>
      </c>
      <c r="G602" s="2">
        <v>38792</v>
      </c>
      <c r="H602" s="3">
        <v>332</v>
      </c>
      <c r="I602" s="1">
        <v>42898</v>
      </c>
      <c r="L602" s="1">
        <v>54405</v>
      </c>
      <c r="M602" s="2">
        <v>39256</v>
      </c>
      <c r="N602" s="3">
        <v>284</v>
      </c>
      <c r="O602" s="1">
        <v>699</v>
      </c>
    </row>
    <row r="603" spans="1:15">
      <c r="A603" s="1">
        <v>54452</v>
      </c>
      <c r="B603" s="2">
        <v>39256</v>
      </c>
      <c r="C603" s="3">
        <v>539</v>
      </c>
      <c r="D603" s="1">
        <v>399</v>
      </c>
      <c r="F603" s="1">
        <v>5930</v>
      </c>
      <c r="G603" s="2">
        <v>38792</v>
      </c>
      <c r="H603" s="3">
        <v>915</v>
      </c>
      <c r="I603" s="1">
        <v>349</v>
      </c>
      <c r="L603" s="1">
        <v>54452</v>
      </c>
      <c r="M603" s="2">
        <v>39256</v>
      </c>
      <c r="N603" s="3">
        <v>539</v>
      </c>
      <c r="O603" s="1">
        <v>399</v>
      </c>
    </row>
    <row r="604" spans="1:15">
      <c r="A604" s="1">
        <v>54482</v>
      </c>
      <c r="B604" s="2">
        <v>39256</v>
      </c>
      <c r="C604" s="3">
        <v>7076</v>
      </c>
      <c r="D604" s="1">
        <v>799</v>
      </c>
      <c r="F604" s="1">
        <v>5828</v>
      </c>
      <c r="G604" s="2">
        <v>38791</v>
      </c>
      <c r="H604" s="3">
        <v>332</v>
      </c>
      <c r="I604" s="1">
        <v>3</v>
      </c>
      <c r="L604" s="1">
        <v>54482</v>
      </c>
      <c r="M604" s="2">
        <v>39256</v>
      </c>
      <c r="N604" s="3">
        <v>7076</v>
      </c>
      <c r="O604" s="1">
        <v>799</v>
      </c>
    </row>
    <row r="605" spans="1:15">
      <c r="A605" s="1">
        <v>54135</v>
      </c>
      <c r="B605" s="2">
        <v>39254</v>
      </c>
      <c r="C605" s="3">
        <v>332</v>
      </c>
      <c r="D605" s="1">
        <v>2300</v>
      </c>
      <c r="F605" s="1">
        <v>5840</v>
      </c>
      <c r="G605" s="2">
        <v>38791</v>
      </c>
      <c r="H605" s="3">
        <v>3508</v>
      </c>
      <c r="I605" s="1">
        <v>478</v>
      </c>
      <c r="L605" s="1">
        <v>54135</v>
      </c>
      <c r="M605" s="2">
        <v>39254</v>
      </c>
      <c r="N605" s="3">
        <v>332</v>
      </c>
      <c r="O605" s="1">
        <v>2300</v>
      </c>
    </row>
    <row r="606" spans="1:15">
      <c r="A606" s="1">
        <v>54148</v>
      </c>
      <c r="B606" s="2">
        <v>39254</v>
      </c>
      <c r="C606" s="3">
        <v>3785</v>
      </c>
      <c r="D606" s="1">
        <v>3099</v>
      </c>
      <c r="F606" s="1">
        <v>5721</v>
      </c>
      <c r="G606" s="2">
        <v>38790</v>
      </c>
      <c r="H606" s="3">
        <v>1500</v>
      </c>
      <c r="I606" s="1">
        <v>228</v>
      </c>
      <c r="L606" s="1">
        <v>54148</v>
      </c>
      <c r="M606" s="2">
        <v>39254</v>
      </c>
      <c r="N606" s="3">
        <v>3785</v>
      </c>
      <c r="O606" s="1">
        <v>3099</v>
      </c>
    </row>
    <row r="607" spans="1:15">
      <c r="A607" s="1">
        <v>54165</v>
      </c>
      <c r="B607" s="2">
        <v>39254</v>
      </c>
      <c r="C607" s="3">
        <v>4981</v>
      </c>
      <c r="D607" s="1">
        <v>800</v>
      </c>
      <c r="F607" s="1">
        <v>5763</v>
      </c>
      <c r="G607" s="2">
        <v>38790</v>
      </c>
      <c r="H607" s="3">
        <v>3482</v>
      </c>
      <c r="I607" s="1">
        <v>19998</v>
      </c>
      <c r="L607" s="1">
        <v>54165</v>
      </c>
      <c r="M607" s="2">
        <v>39254</v>
      </c>
      <c r="N607" s="3">
        <v>4981</v>
      </c>
      <c r="O607" s="1">
        <v>800</v>
      </c>
    </row>
    <row r="608" spans="1:15">
      <c r="A608" s="1">
        <v>54198</v>
      </c>
      <c r="B608" s="2">
        <v>39254</v>
      </c>
      <c r="C608" s="3">
        <v>7042</v>
      </c>
      <c r="D608" s="1">
        <v>400</v>
      </c>
      <c r="F608" s="1">
        <v>5701</v>
      </c>
      <c r="G608" s="2">
        <v>38789</v>
      </c>
      <c r="H608" s="3">
        <v>3482</v>
      </c>
      <c r="I608" s="1">
        <v>3158</v>
      </c>
      <c r="L608" s="1">
        <v>54198</v>
      </c>
      <c r="M608" s="2">
        <v>39254</v>
      </c>
      <c r="N608" s="3">
        <v>7042</v>
      </c>
      <c r="O608" s="1">
        <v>400</v>
      </c>
    </row>
    <row r="609" spans="1:15">
      <c r="A609" s="1">
        <v>54027</v>
      </c>
      <c r="B609" s="2">
        <v>39253</v>
      </c>
      <c r="C609" s="3">
        <v>3212</v>
      </c>
      <c r="D609" s="1">
        <v>5888</v>
      </c>
      <c r="F609" s="1">
        <v>5713</v>
      </c>
      <c r="G609" s="2">
        <v>38789</v>
      </c>
      <c r="H609" s="3">
        <v>977</v>
      </c>
      <c r="I609" s="1">
        <v>100</v>
      </c>
      <c r="L609" s="1">
        <v>54027</v>
      </c>
      <c r="M609" s="2">
        <v>39253</v>
      </c>
      <c r="N609" s="3">
        <v>3212</v>
      </c>
      <c r="O609" s="1">
        <v>5888</v>
      </c>
    </row>
    <row r="610" spans="1:15">
      <c r="A610" s="1">
        <v>54089</v>
      </c>
      <c r="B610" s="2">
        <v>39253</v>
      </c>
      <c r="C610" s="3">
        <v>977</v>
      </c>
      <c r="D610" s="1">
        <v>800</v>
      </c>
      <c r="F610" s="1">
        <v>5527</v>
      </c>
      <c r="G610" s="2">
        <v>38787</v>
      </c>
      <c r="H610" s="3">
        <v>3429</v>
      </c>
      <c r="I610" s="1">
        <v>289</v>
      </c>
      <c r="L610" s="1">
        <v>54089</v>
      </c>
      <c r="M610" s="2">
        <v>39253</v>
      </c>
      <c r="N610" s="3">
        <v>977</v>
      </c>
      <c r="O610" s="1">
        <v>800</v>
      </c>
    </row>
    <row r="611" spans="1:15">
      <c r="A611" s="1">
        <v>53898</v>
      </c>
      <c r="B611" s="2">
        <v>39252</v>
      </c>
      <c r="C611" s="3">
        <v>3212</v>
      </c>
      <c r="D611" s="1">
        <v>467</v>
      </c>
      <c r="F611" s="1">
        <v>5533</v>
      </c>
      <c r="G611" s="2">
        <v>38787</v>
      </c>
      <c r="H611" s="3">
        <v>3438</v>
      </c>
      <c r="I611" s="1">
        <v>1339</v>
      </c>
      <c r="L611" s="1">
        <v>53898</v>
      </c>
      <c r="M611" s="2">
        <v>39252</v>
      </c>
      <c r="N611" s="3">
        <v>3212</v>
      </c>
      <c r="O611" s="1">
        <v>467</v>
      </c>
    </row>
    <row r="612" spans="1:15">
      <c r="A612" s="1">
        <v>53941</v>
      </c>
      <c r="B612" s="2">
        <v>39252</v>
      </c>
      <c r="C612" s="3">
        <v>539</v>
      </c>
      <c r="D612" s="1">
        <v>2190</v>
      </c>
      <c r="F612" s="1">
        <v>5408</v>
      </c>
      <c r="G612" s="2">
        <v>38786</v>
      </c>
      <c r="H612" s="3">
        <v>1286</v>
      </c>
      <c r="I612" s="1">
        <v>369</v>
      </c>
      <c r="L612" s="1">
        <v>53941</v>
      </c>
      <c r="M612" s="2">
        <v>39252</v>
      </c>
      <c r="N612" s="3">
        <v>539</v>
      </c>
      <c r="O612" s="1">
        <v>2190</v>
      </c>
    </row>
    <row r="613" spans="1:15">
      <c r="A613" s="1">
        <v>53476</v>
      </c>
      <c r="B613" s="2">
        <v>39249</v>
      </c>
      <c r="C613" s="3">
        <v>1686</v>
      </c>
      <c r="D613" s="1">
        <v>1399</v>
      </c>
      <c r="F613" s="1">
        <v>5453</v>
      </c>
      <c r="G613" s="2">
        <v>38786</v>
      </c>
      <c r="H613" s="3">
        <v>450</v>
      </c>
      <c r="I613" s="1">
        <v>999</v>
      </c>
      <c r="L613" s="1">
        <v>53476</v>
      </c>
      <c r="M613" s="2">
        <v>39249</v>
      </c>
      <c r="N613" s="3">
        <v>1686</v>
      </c>
      <c r="O613" s="1">
        <v>1399</v>
      </c>
    </row>
    <row r="614" spans="1:15">
      <c r="A614" s="1">
        <v>53486</v>
      </c>
      <c r="B614" s="2">
        <v>39249</v>
      </c>
      <c r="C614" s="3">
        <v>2122</v>
      </c>
      <c r="D614" s="1">
        <v>4389</v>
      </c>
      <c r="F614" s="1">
        <v>5387</v>
      </c>
      <c r="G614" s="2">
        <v>38785</v>
      </c>
      <c r="H614" s="3">
        <v>449</v>
      </c>
      <c r="I614" s="1">
        <v>3358</v>
      </c>
      <c r="L614" s="1">
        <v>53486</v>
      </c>
      <c r="M614" s="2">
        <v>39249</v>
      </c>
      <c r="N614" s="3">
        <v>2122</v>
      </c>
      <c r="O614" s="1">
        <v>4389</v>
      </c>
    </row>
    <row r="615" spans="1:15">
      <c r="A615" s="1">
        <v>53526</v>
      </c>
      <c r="B615" s="2">
        <v>39249</v>
      </c>
      <c r="C615" s="3">
        <v>4163</v>
      </c>
      <c r="D615" s="1">
        <v>290</v>
      </c>
      <c r="F615" s="1">
        <v>5322</v>
      </c>
      <c r="G615" s="2">
        <v>38784</v>
      </c>
      <c r="H615" s="3">
        <v>915</v>
      </c>
      <c r="I615" s="1">
        <v>95</v>
      </c>
      <c r="L615" s="1">
        <v>53526</v>
      </c>
      <c r="M615" s="2">
        <v>39249</v>
      </c>
      <c r="N615" s="3">
        <v>4163</v>
      </c>
      <c r="O615" s="1">
        <v>290</v>
      </c>
    </row>
    <row r="616" spans="1:15">
      <c r="A616" s="1">
        <v>53540</v>
      </c>
      <c r="B616" s="2">
        <v>39249</v>
      </c>
      <c r="C616" s="3">
        <v>5348</v>
      </c>
      <c r="D616" s="1">
        <v>7187</v>
      </c>
      <c r="F616" s="1">
        <v>5252</v>
      </c>
      <c r="G616" s="2">
        <v>38783</v>
      </c>
      <c r="H616" s="3">
        <v>449</v>
      </c>
      <c r="I616" s="1">
        <v>798</v>
      </c>
      <c r="L616" s="1">
        <v>53540</v>
      </c>
      <c r="M616" s="2">
        <v>39249</v>
      </c>
      <c r="N616" s="3">
        <v>5348</v>
      </c>
      <c r="O616" s="1">
        <v>7187</v>
      </c>
    </row>
    <row r="617" spans="1:15">
      <c r="A617" s="1">
        <v>53428</v>
      </c>
      <c r="B617" s="2">
        <v>39248</v>
      </c>
      <c r="C617" s="3">
        <v>542</v>
      </c>
      <c r="D617" s="1">
        <v>1456</v>
      </c>
      <c r="F617" s="1">
        <v>5080</v>
      </c>
      <c r="G617" s="2">
        <v>38781</v>
      </c>
      <c r="H617" s="3">
        <v>284</v>
      </c>
      <c r="I617" s="1">
        <v>54306</v>
      </c>
      <c r="L617" s="1">
        <v>53428</v>
      </c>
      <c r="M617" s="2">
        <v>39248</v>
      </c>
      <c r="N617" s="3">
        <v>542</v>
      </c>
      <c r="O617" s="1">
        <v>1456</v>
      </c>
    </row>
    <row r="618" spans="1:15">
      <c r="A618" s="1">
        <v>53453</v>
      </c>
      <c r="B618" s="2">
        <v>39248</v>
      </c>
      <c r="C618" s="3">
        <v>7005</v>
      </c>
      <c r="D618" s="1">
        <v>400</v>
      </c>
      <c r="F618" s="1">
        <v>4984</v>
      </c>
      <c r="G618" s="2">
        <v>38780</v>
      </c>
      <c r="H618" s="3">
        <v>1982</v>
      </c>
      <c r="I618" s="1">
        <v>449</v>
      </c>
      <c r="L618" s="1">
        <v>53453</v>
      </c>
      <c r="M618" s="2">
        <v>39248</v>
      </c>
      <c r="N618" s="3">
        <v>7005</v>
      </c>
      <c r="O618" s="1">
        <v>400</v>
      </c>
    </row>
    <row r="619" spans="1:15">
      <c r="A619" s="1">
        <v>53269</v>
      </c>
      <c r="B619" s="2">
        <v>39247</v>
      </c>
      <c r="C619" s="3">
        <v>1944</v>
      </c>
      <c r="D619" s="1">
        <v>959</v>
      </c>
      <c r="F619" s="1">
        <v>4904</v>
      </c>
      <c r="G619" s="2">
        <v>38779</v>
      </c>
      <c r="H619" s="3">
        <v>1500</v>
      </c>
      <c r="I619" s="1">
        <v>1120</v>
      </c>
      <c r="L619" s="1">
        <v>53269</v>
      </c>
      <c r="M619" s="2">
        <v>39247</v>
      </c>
      <c r="N619" s="3">
        <v>1944</v>
      </c>
      <c r="O619" s="1">
        <v>959</v>
      </c>
    </row>
    <row r="620" spans="1:15">
      <c r="A620" s="1">
        <v>53270</v>
      </c>
      <c r="B620" s="2">
        <v>39247</v>
      </c>
      <c r="C620" s="3">
        <v>1982</v>
      </c>
      <c r="D620" s="1">
        <v>45</v>
      </c>
      <c r="F620" s="1">
        <v>4944</v>
      </c>
      <c r="G620" s="2">
        <v>38779</v>
      </c>
      <c r="H620" s="3">
        <v>332</v>
      </c>
      <c r="I620" s="1">
        <v>249</v>
      </c>
      <c r="L620" s="1">
        <v>53270</v>
      </c>
      <c r="M620" s="2">
        <v>39247</v>
      </c>
      <c r="N620" s="3">
        <v>1982</v>
      </c>
      <c r="O620" s="1">
        <v>45</v>
      </c>
    </row>
    <row r="621" spans="1:15">
      <c r="A621" s="1">
        <v>53299</v>
      </c>
      <c r="B621" s="2">
        <v>39247</v>
      </c>
      <c r="C621" s="3">
        <v>3610</v>
      </c>
      <c r="D621" s="1">
        <v>499</v>
      </c>
      <c r="F621" s="1">
        <v>4776</v>
      </c>
      <c r="G621" s="2">
        <v>38777</v>
      </c>
      <c r="H621" s="3">
        <v>1117</v>
      </c>
      <c r="I621" s="1">
        <v>289</v>
      </c>
      <c r="L621" s="1">
        <v>53299</v>
      </c>
      <c r="M621" s="2">
        <v>39247</v>
      </c>
      <c r="N621" s="3">
        <v>3610</v>
      </c>
      <c r="O621" s="1">
        <v>499</v>
      </c>
    </row>
    <row r="622" spans="1:15">
      <c r="A622" s="1">
        <v>53303</v>
      </c>
      <c r="B622" s="2">
        <v>39247</v>
      </c>
      <c r="C622" s="3">
        <v>3855</v>
      </c>
      <c r="D622" s="1">
        <v>599</v>
      </c>
      <c r="F622" s="1">
        <v>4819</v>
      </c>
      <c r="G622" s="2">
        <v>38777</v>
      </c>
      <c r="H622" s="3">
        <v>3233</v>
      </c>
      <c r="I622" s="1">
        <v>596</v>
      </c>
      <c r="L622" s="1">
        <v>53303</v>
      </c>
      <c r="M622" s="2">
        <v>39247</v>
      </c>
      <c r="N622" s="3">
        <v>3855</v>
      </c>
      <c r="O622" s="1">
        <v>599</v>
      </c>
    </row>
    <row r="623" spans="1:15">
      <c r="A623" s="1">
        <v>53328</v>
      </c>
      <c r="B623" s="2">
        <v>39247</v>
      </c>
      <c r="C623" s="3">
        <v>5181</v>
      </c>
      <c r="D623" s="1">
        <v>418</v>
      </c>
      <c r="F623" s="1">
        <v>4830</v>
      </c>
      <c r="G623" s="2">
        <v>38777</v>
      </c>
      <c r="H623" s="3">
        <v>449</v>
      </c>
      <c r="I623" s="1">
        <v>5158</v>
      </c>
      <c r="L623" s="1">
        <v>53328</v>
      </c>
      <c r="M623" s="2">
        <v>39247</v>
      </c>
      <c r="N623" s="3">
        <v>5181</v>
      </c>
      <c r="O623" s="1">
        <v>418</v>
      </c>
    </row>
    <row r="624" spans="1:15">
      <c r="A624" s="1">
        <v>53348</v>
      </c>
      <c r="B624" s="2">
        <v>39247</v>
      </c>
      <c r="C624" s="3">
        <v>6997</v>
      </c>
      <c r="D624" s="1">
        <v>2390</v>
      </c>
      <c r="F624" s="1">
        <v>4712</v>
      </c>
      <c r="G624" s="2">
        <v>38776</v>
      </c>
      <c r="H624" s="3">
        <v>1096</v>
      </c>
      <c r="I624" s="1">
        <v>1325</v>
      </c>
      <c r="L624" s="1">
        <v>53348</v>
      </c>
      <c r="M624" s="2">
        <v>39247</v>
      </c>
      <c r="N624" s="3">
        <v>6997</v>
      </c>
      <c r="O624" s="1">
        <v>2390</v>
      </c>
    </row>
    <row r="625" spans="1:15">
      <c r="A625" s="1">
        <v>53212</v>
      </c>
      <c r="B625" s="2">
        <v>39246</v>
      </c>
      <c r="C625" s="3">
        <v>5096</v>
      </c>
      <c r="D625" s="1">
        <v>1992</v>
      </c>
      <c r="F625" s="1">
        <v>4748</v>
      </c>
      <c r="G625" s="2">
        <v>38776</v>
      </c>
      <c r="H625" s="3">
        <v>3212</v>
      </c>
      <c r="I625" s="1">
        <v>10900</v>
      </c>
      <c r="L625" s="1">
        <v>53212</v>
      </c>
      <c r="M625" s="2">
        <v>39246</v>
      </c>
      <c r="N625" s="3">
        <v>5096</v>
      </c>
      <c r="O625" s="1">
        <v>1992</v>
      </c>
    </row>
    <row r="626" spans="1:15">
      <c r="A626" s="1">
        <v>53060</v>
      </c>
      <c r="B626" s="2">
        <v>39245</v>
      </c>
      <c r="C626" s="3">
        <v>139</v>
      </c>
      <c r="D626" s="1">
        <v>429</v>
      </c>
      <c r="F626" s="1">
        <v>4673</v>
      </c>
      <c r="G626" s="2">
        <v>38775</v>
      </c>
      <c r="H626" s="3">
        <v>2393</v>
      </c>
      <c r="I626" s="1">
        <v>179</v>
      </c>
      <c r="L626" s="1">
        <v>53060</v>
      </c>
      <c r="M626" s="2">
        <v>39245</v>
      </c>
      <c r="N626" s="3">
        <v>139</v>
      </c>
      <c r="O626" s="1">
        <v>429</v>
      </c>
    </row>
    <row r="627" spans="1:15">
      <c r="A627" s="1">
        <v>53081</v>
      </c>
      <c r="B627" s="2">
        <v>39245</v>
      </c>
      <c r="C627" s="3">
        <v>2194</v>
      </c>
      <c r="D627" s="1">
        <v>517</v>
      </c>
      <c r="F627" s="1">
        <v>4534</v>
      </c>
      <c r="G627" s="2">
        <v>38773</v>
      </c>
      <c r="H627" s="3">
        <v>2995</v>
      </c>
      <c r="I627" s="1">
        <v>3490</v>
      </c>
      <c r="L627" s="1">
        <v>53081</v>
      </c>
      <c r="M627" s="2">
        <v>39245</v>
      </c>
      <c r="N627" s="3">
        <v>2194</v>
      </c>
      <c r="O627" s="1">
        <v>517</v>
      </c>
    </row>
    <row r="628" spans="1:15">
      <c r="A628" s="1">
        <v>53109</v>
      </c>
      <c r="B628" s="2">
        <v>39245</v>
      </c>
      <c r="C628" s="3">
        <v>3827</v>
      </c>
      <c r="D628" s="1">
        <v>200</v>
      </c>
      <c r="F628" s="1">
        <v>4539</v>
      </c>
      <c r="G628" s="2">
        <v>38773</v>
      </c>
      <c r="H628" s="3">
        <v>3133</v>
      </c>
      <c r="I628" s="1">
        <v>12630</v>
      </c>
      <c r="L628" s="1">
        <v>53109</v>
      </c>
      <c r="M628" s="2">
        <v>39245</v>
      </c>
      <c r="N628" s="3">
        <v>3827</v>
      </c>
      <c r="O628" s="1">
        <v>200</v>
      </c>
    </row>
    <row r="629" spans="1:15">
      <c r="A629" s="1">
        <v>53137</v>
      </c>
      <c r="B629" s="2">
        <v>39245</v>
      </c>
      <c r="C629" s="3">
        <v>62</v>
      </c>
      <c r="D629" s="1">
        <v>138</v>
      </c>
      <c r="F629" s="1">
        <v>4480</v>
      </c>
      <c r="G629" s="2">
        <v>38772</v>
      </c>
      <c r="H629" s="3">
        <v>62</v>
      </c>
      <c r="I629" s="1">
        <v>99</v>
      </c>
      <c r="L629" s="1">
        <v>53137</v>
      </c>
      <c r="M629" s="2">
        <v>39245</v>
      </c>
      <c r="N629" s="3">
        <v>62</v>
      </c>
      <c r="O629" s="1">
        <v>138</v>
      </c>
    </row>
    <row r="630" spans="1:15">
      <c r="A630" s="1">
        <v>53142</v>
      </c>
      <c r="B630" s="2">
        <v>39245</v>
      </c>
      <c r="C630" s="3">
        <v>6736</v>
      </c>
      <c r="D630" s="1">
        <v>40</v>
      </c>
      <c r="F630" s="1">
        <v>4344</v>
      </c>
      <c r="G630" s="2">
        <v>38771</v>
      </c>
      <c r="H630" s="3">
        <v>1121</v>
      </c>
      <c r="I630" s="1">
        <v>408</v>
      </c>
      <c r="L630" s="1">
        <v>53142</v>
      </c>
      <c r="M630" s="2">
        <v>39245</v>
      </c>
      <c r="N630" s="3">
        <v>6736</v>
      </c>
      <c r="O630" s="1">
        <v>40</v>
      </c>
    </row>
    <row r="631" spans="1:15">
      <c r="A631" s="1">
        <v>52943</v>
      </c>
      <c r="B631" s="2">
        <v>39244</v>
      </c>
      <c r="C631" s="3">
        <v>1006</v>
      </c>
      <c r="D631" s="1">
        <v>522</v>
      </c>
      <c r="F631" s="1">
        <v>4371</v>
      </c>
      <c r="G631" s="2">
        <v>38771</v>
      </c>
      <c r="H631" s="3">
        <v>1982</v>
      </c>
      <c r="I631" s="1">
        <v>9497</v>
      </c>
      <c r="L631" s="1">
        <v>52943</v>
      </c>
      <c r="M631" s="2">
        <v>39244</v>
      </c>
      <c r="N631" s="3">
        <v>1006</v>
      </c>
      <c r="O631" s="1">
        <v>522</v>
      </c>
    </row>
    <row r="632" spans="1:15">
      <c r="A632" s="1">
        <v>53009</v>
      </c>
      <c r="B632" s="2">
        <v>39244</v>
      </c>
      <c r="C632" s="3">
        <v>450</v>
      </c>
      <c r="D632" s="1">
        <v>436</v>
      </c>
      <c r="F632" s="1">
        <v>4307</v>
      </c>
      <c r="G632" s="2">
        <v>38770</v>
      </c>
      <c r="H632" s="3">
        <v>2800</v>
      </c>
      <c r="I632" s="1">
        <v>169</v>
      </c>
      <c r="L632" s="1">
        <v>53009</v>
      </c>
      <c r="M632" s="2">
        <v>39244</v>
      </c>
      <c r="N632" s="3">
        <v>450</v>
      </c>
      <c r="O632" s="1">
        <v>436</v>
      </c>
    </row>
    <row r="633" spans="1:15">
      <c r="A633" s="1">
        <v>53012</v>
      </c>
      <c r="B633" s="2">
        <v>39244</v>
      </c>
      <c r="C633" s="3">
        <v>4687</v>
      </c>
      <c r="D633" s="1">
        <v>51</v>
      </c>
      <c r="F633" s="1">
        <v>4254</v>
      </c>
      <c r="G633" s="2">
        <v>38769</v>
      </c>
      <c r="H633" s="3">
        <v>3059</v>
      </c>
      <c r="I633" s="1">
        <v>99</v>
      </c>
      <c r="L633" s="1">
        <v>53012</v>
      </c>
      <c r="M633" s="2">
        <v>39244</v>
      </c>
      <c r="N633" s="3">
        <v>4687</v>
      </c>
      <c r="O633" s="1">
        <v>51</v>
      </c>
    </row>
    <row r="634" spans="1:15">
      <c r="A634" s="1">
        <v>52840</v>
      </c>
      <c r="B634" s="2">
        <v>39243</v>
      </c>
      <c r="C634" s="3">
        <v>1686</v>
      </c>
      <c r="D634" s="1">
        <v>9</v>
      </c>
      <c r="F634" s="1">
        <v>4150</v>
      </c>
      <c r="G634" s="2">
        <v>38768</v>
      </c>
      <c r="H634" s="3">
        <v>1479</v>
      </c>
      <c r="I634" s="1">
        <v>224</v>
      </c>
      <c r="L634" s="1">
        <v>52840</v>
      </c>
      <c r="M634" s="2">
        <v>39243</v>
      </c>
      <c r="N634" s="3">
        <v>1686</v>
      </c>
      <c r="O634" s="1">
        <v>9</v>
      </c>
    </row>
    <row r="635" spans="1:15">
      <c r="A635" s="1">
        <v>52872</v>
      </c>
      <c r="B635" s="2">
        <v>39243</v>
      </c>
      <c r="C635" s="3">
        <v>3567</v>
      </c>
      <c r="D635" s="1">
        <v>1499</v>
      </c>
      <c r="F635" s="1">
        <v>4176</v>
      </c>
      <c r="G635" s="2">
        <v>38768</v>
      </c>
      <c r="H635" s="3">
        <v>287</v>
      </c>
      <c r="I635" s="1">
        <v>480</v>
      </c>
      <c r="L635" s="1">
        <v>52872</v>
      </c>
      <c r="M635" s="2">
        <v>39243</v>
      </c>
      <c r="N635" s="3">
        <v>3567</v>
      </c>
      <c r="O635" s="1">
        <v>1499</v>
      </c>
    </row>
    <row r="636" spans="1:15">
      <c r="A636" s="1">
        <v>52883</v>
      </c>
      <c r="B636" s="2">
        <v>39243</v>
      </c>
      <c r="C636" s="3">
        <v>4163</v>
      </c>
      <c r="D636" s="1">
        <v>888</v>
      </c>
      <c r="F636" s="1">
        <v>4005</v>
      </c>
      <c r="G636" s="2">
        <v>38766</v>
      </c>
      <c r="H636" s="3">
        <v>284</v>
      </c>
      <c r="I636" s="1">
        <v>50</v>
      </c>
      <c r="L636" s="1">
        <v>52883</v>
      </c>
      <c r="M636" s="2">
        <v>39243</v>
      </c>
      <c r="N636" s="3">
        <v>4163</v>
      </c>
      <c r="O636" s="1">
        <v>888</v>
      </c>
    </row>
    <row r="637" spans="1:15">
      <c r="A637" s="1">
        <v>52904</v>
      </c>
      <c r="B637" s="2">
        <v>39243</v>
      </c>
      <c r="C637" s="3">
        <v>539</v>
      </c>
      <c r="D637" s="1">
        <v>1690</v>
      </c>
      <c r="F637" s="1">
        <v>4007</v>
      </c>
      <c r="G637" s="2">
        <v>38766</v>
      </c>
      <c r="H637" s="3">
        <v>2956</v>
      </c>
      <c r="I637" s="1">
        <v>9950</v>
      </c>
      <c r="L637" s="1">
        <v>52904</v>
      </c>
      <c r="M637" s="2">
        <v>39243</v>
      </c>
      <c r="N637" s="3">
        <v>539</v>
      </c>
      <c r="O637" s="1">
        <v>1690</v>
      </c>
    </row>
    <row r="638" spans="1:15">
      <c r="A638" s="1">
        <v>52910</v>
      </c>
      <c r="B638" s="2">
        <v>39243</v>
      </c>
      <c r="C638" s="3">
        <v>5899</v>
      </c>
      <c r="D638" s="1">
        <v>3389</v>
      </c>
      <c r="F638" s="1">
        <v>3894</v>
      </c>
      <c r="G638" s="2">
        <v>38765</v>
      </c>
      <c r="H638" s="3">
        <v>1096</v>
      </c>
      <c r="I638" s="1">
        <v>2</v>
      </c>
      <c r="L638" s="1">
        <v>52910</v>
      </c>
      <c r="M638" s="2">
        <v>39243</v>
      </c>
      <c r="N638" s="3">
        <v>5899</v>
      </c>
      <c r="O638" s="1">
        <v>3389</v>
      </c>
    </row>
    <row r="639" spans="1:15">
      <c r="A639" s="1">
        <v>52726</v>
      </c>
      <c r="B639" s="2">
        <v>39242</v>
      </c>
      <c r="C639" s="3">
        <v>2800</v>
      </c>
      <c r="D639" s="1">
        <v>199</v>
      </c>
      <c r="F639" s="1">
        <v>3923</v>
      </c>
      <c r="G639" s="2">
        <v>38765</v>
      </c>
      <c r="H639" s="3">
        <v>2704</v>
      </c>
      <c r="I639" s="1">
        <v>2050</v>
      </c>
      <c r="L639" s="1">
        <v>52726</v>
      </c>
      <c r="M639" s="2">
        <v>39242</v>
      </c>
      <c r="N639" s="3">
        <v>2800</v>
      </c>
      <c r="O639" s="1">
        <v>199</v>
      </c>
    </row>
    <row r="640" spans="1:15">
      <c r="A640" s="1">
        <v>52744</v>
      </c>
      <c r="B640" s="2">
        <v>39242</v>
      </c>
      <c r="C640" s="3">
        <v>3438</v>
      </c>
      <c r="D640" s="1">
        <v>399</v>
      </c>
      <c r="F640" s="1">
        <v>3925</v>
      </c>
      <c r="G640" s="2">
        <v>38765</v>
      </c>
      <c r="H640" s="3">
        <v>284</v>
      </c>
      <c r="I640" s="1">
        <v>119</v>
      </c>
      <c r="L640" s="1">
        <v>52744</v>
      </c>
      <c r="M640" s="2">
        <v>39242</v>
      </c>
      <c r="N640" s="3">
        <v>3438</v>
      </c>
      <c r="O640" s="1">
        <v>399</v>
      </c>
    </row>
    <row r="641" spans="1:15">
      <c r="A641" s="1">
        <v>52786</v>
      </c>
      <c r="B641" s="2">
        <v>39242</v>
      </c>
      <c r="C641" s="3">
        <v>62</v>
      </c>
      <c r="D641" s="1">
        <v>138</v>
      </c>
      <c r="F641" s="1">
        <v>3879</v>
      </c>
      <c r="G641" s="2">
        <v>38764</v>
      </c>
      <c r="H641" s="3">
        <v>449</v>
      </c>
      <c r="I641" s="1">
        <v>75854</v>
      </c>
      <c r="L641" s="1">
        <v>52786</v>
      </c>
      <c r="M641" s="2">
        <v>39242</v>
      </c>
      <c r="N641" s="3">
        <v>62</v>
      </c>
      <c r="O641" s="1">
        <v>138</v>
      </c>
    </row>
    <row r="642" spans="1:15">
      <c r="A642" s="1">
        <v>52799</v>
      </c>
      <c r="B642" s="2">
        <v>39242</v>
      </c>
      <c r="C642" s="3">
        <v>6971</v>
      </c>
      <c r="D642" s="1">
        <v>400</v>
      </c>
      <c r="F642" s="1">
        <v>3755</v>
      </c>
      <c r="G642" s="2">
        <v>38763</v>
      </c>
      <c r="H642" s="3">
        <v>1679</v>
      </c>
      <c r="I642" s="1">
        <v>730</v>
      </c>
      <c r="L642" s="1">
        <v>52799</v>
      </c>
      <c r="M642" s="2">
        <v>39242</v>
      </c>
      <c r="N642" s="3">
        <v>6971</v>
      </c>
      <c r="O642" s="1">
        <v>400</v>
      </c>
    </row>
    <row r="643" spans="1:15">
      <c r="A643" s="1">
        <v>52610</v>
      </c>
      <c r="B643" s="2">
        <v>39241</v>
      </c>
      <c r="C643" s="3">
        <v>332</v>
      </c>
      <c r="D643" s="1">
        <v>75</v>
      </c>
      <c r="F643" s="1">
        <v>3618</v>
      </c>
      <c r="G643" s="2">
        <v>38761</v>
      </c>
      <c r="H643" s="3">
        <v>1246</v>
      </c>
      <c r="I643" s="1">
        <v>1198</v>
      </c>
      <c r="L643" s="1">
        <v>52610</v>
      </c>
      <c r="M643" s="2">
        <v>39241</v>
      </c>
      <c r="N643" s="3">
        <v>332</v>
      </c>
      <c r="O643" s="1">
        <v>75</v>
      </c>
    </row>
    <row r="644" spans="1:15">
      <c r="A644" s="1">
        <v>52619</v>
      </c>
      <c r="B644" s="2">
        <v>39241</v>
      </c>
      <c r="C644" s="3">
        <v>3827</v>
      </c>
      <c r="D644" s="1">
        <v>1420</v>
      </c>
      <c r="F644" s="1">
        <v>3660</v>
      </c>
      <c r="G644" s="2">
        <v>38761</v>
      </c>
      <c r="H644" s="3">
        <v>2843</v>
      </c>
      <c r="I644" s="1">
        <v>55</v>
      </c>
      <c r="L644" s="1">
        <v>52619</v>
      </c>
      <c r="M644" s="2">
        <v>39241</v>
      </c>
      <c r="N644" s="3">
        <v>3827</v>
      </c>
      <c r="O644" s="1">
        <v>1420</v>
      </c>
    </row>
    <row r="645" spans="1:15">
      <c r="A645" s="1">
        <v>52631</v>
      </c>
      <c r="B645" s="2">
        <v>39241</v>
      </c>
      <c r="C645" s="3">
        <v>4749</v>
      </c>
      <c r="D645" s="1">
        <v>139</v>
      </c>
      <c r="F645" s="1">
        <v>3676</v>
      </c>
      <c r="G645" s="2">
        <v>38761</v>
      </c>
      <c r="H645" s="3">
        <v>87</v>
      </c>
      <c r="I645" s="1">
        <v>615</v>
      </c>
      <c r="L645" s="1">
        <v>52631</v>
      </c>
      <c r="M645" s="2">
        <v>39241</v>
      </c>
      <c r="N645" s="3">
        <v>4749</v>
      </c>
      <c r="O645" s="1">
        <v>139</v>
      </c>
    </row>
    <row r="646" spans="1:15">
      <c r="A646" s="1">
        <v>52664</v>
      </c>
      <c r="B646" s="2">
        <v>39241</v>
      </c>
      <c r="C646" s="3">
        <v>6966</v>
      </c>
      <c r="D646" s="1">
        <v>3500</v>
      </c>
      <c r="F646" s="1">
        <v>3575</v>
      </c>
      <c r="G646" s="2">
        <v>38760</v>
      </c>
      <c r="H646" s="3">
        <v>2800</v>
      </c>
      <c r="I646" s="1">
        <v>480</v>
      </c>
      <c r="L646" s="1">
        <v>52664</v>
      </c>
      <c r="M646" s="2">
        <v>39241</v>
      </c>
      <c r="N646" s="3">
        <v>6966</v>
      </c>
      <c r="O646" s="1">
        <v>3500</v>
      </c>
    </row>
    <row r="647" spans="1:15">
      <c r="A647" s="1">
        <v>52672</v>
      </c>
      <c r="B647" s="2">
        <v>39241</v>
      </c>
      <c r="C647" s="3">
        <v>87</v>
      </c>
      <c r="D647" s="1">
        <v>99</v>
      </c>
      <c r="F647" s="1">
        <v>3585</v>
      </c>
      <c r="G647" s="2">
        <v>38760</v>
      </c>
      <c r="H647" s="3">
        <v>2814</v>
      </c>
      <c r="I647" s="1">
        <v>1999</v>
      </c>
      <c r="L647" s="1">
        <v>52672</v>
      </c>
      <c r="M647" s="2">
        <v>39241</v>
      </c>
      <c r="N647" s="3">
        <v>87</v>
      </c>
      <c r="O647" s="1">
        <v>99</v>
      </c>
    </row>
    <row r="648" spans="1:15">
      <c r="A648" s="1">
        <v>52525</v>
      </c>
      <c r="B648" s="2">
        <v>39240</v>
      </c>
      <c r="C648" s="3">
        <v>284</v>
      </c>
      <c r="D648" s="1">
        <v>289</v>
      </c>
      <c r="F648" s="1">
        <v>3604</v>
      </c>
      <c r="G648" s="2">
        <v>38760</v>
      </c>
      <c r="H648" s="3">
        <v>742</v>
      </c>
      <c r="I648" s="1">
        <v>765</v>
      </c>
      <c r="L648" s="1">
        <v>52525</v>
      </c>
      <c r="M648" s="2">
        <v>39240</v>
      </c>
      <c r="N648" s="3">
        <v>284</v>
      </c>
      <c r="O648" s="1">
        <v>289</v>
      </c>
    </row>
    <row r="649" spans="1:15">
      <c r="A649" s="1">
        <v>52544</v>
      </c>
      <c r="B649" s="2">
        <v>39240</v>
      </c>
      <c r="C649" s="3">
        <v>4780</v>
      </c>
      <c r="D649" s="1">
        <v>1162</v>
      </c>
      <c r="F649" s="1">
        <v>3487</v>
      </c>
      <c r="G649" s="2">
        <v>38759</v>
      </c>
      <c r="H649" s="3">
        <v>2778</v>
      </c>
      <c r="I649" s="1">
        <v>399</v>
      </c>
      <c r="L649" s="1">
        <v>52544</v>
      </c>
      <c r="M649" s="2">
        <v>39240</v>
      </c>
      <c r="N649" s="3">
        <v>4780</v>
      </c>
      <c r="O649" s="1">
        <v>1162</v>
      </c>
    </row>
    <row r="650" spans="1:15">
      <c r="A650" s="1">
        <v>52435</v>
      </c>
      <c r="B650" s="2">
        <v>39239</v>
      </c>
      <c r="C650" s="3">
        <v>3437</v>
      </c>
      <c r="D650" s="1">
        <v>1990</v>
      </c>
      <c r="F650" s="1">
        <v>3508</v>
      </c>
      <c r="G650" s="2">
        <v>38759</v>
      </c>
      <c r="H650" s="3">
        <v>637</v>
      </c>
      <c r="I650" s="1">
        <v>249</v>
      </c>
      <c r="L650" s="1">
        <v>52435</v>
      </c>
      <c r="M650" s="2">
        <v>39239</v>
      </c>
      <c r="N650" s="3">
        <v>3437</v>
      </c>
      <c r="O650" s="1">
        <v>1990</v>
      </c>
    </row>
    <row r="651" spans="1:15">
      <c r="A651" s="1">
        <v>52485</v>
      </c>
      <c r="B651" s="2">
        <v>39239</v>
      </c>
      <c r="C651" s="3">
        <v>87</v>
      </c>
      <c r="D651" s="1">
        <v>599</v>
      </c>
      <c r="F651" s="1">
        <v>3372</v>
      </c>
      <c r="G651" s="2">
        <v>38758</v>
      </c>
      <c r="H651" s="3">
        <v>1121</v>
      </c>
      <c r="I651" s="1">
        <v>1860</v>
      </c>
      <c r="L651" s="1">
        <v>52485</v>
      </c>
      <c r="M651" s="2">
        <v>39239</v>
      </c>
      <c r="N651" s="3">
        <v>87</v>
      </c>
      <c r="O651" s="1">
        <v>599</v>
      </c>
    </row>
    <row r="652" spans="1:15">
      <c r="A652" s="1">
        <v>52292</v>
      </c>
      <c r="B652" s="2">
        <v>39238</v>
      </c>
      <c r="C652" s="3">
        <v>1500</v>
      </c>
      <c r="D652" s="1">
        <v>105</v>
      </c>
      <c r="F652" s="1">
        <v>3415</v>
      </c>
      <c r="G652" s="2">
        <v>38758</v>
      </c>
      <c r="H652" s="3">
        <v>2747</v>
      </c>
      <c r="I652" s="1">
        <v>99</v>
      </c>
      <c r="L652" s="1">
        <v>52292</v>
      </c>
      <c r="M652" s="2">
        <v>39238</v>
      </c>
      <c r="N652" s="3">
        <v>1500</v>
      </c>
      <c r="O652" s="1">
        <v>105</v>
      </c>
    </row>
    <row r="653" spans="1:15">
      <c r="A653" s="1">
        <v>52276</v>
      </c>
      <c r="B653" s="2">
        <v>39237</v>
      </c>
      <c r="C653" s="3">
        <v>6942</v>
      </c>
      <c r="D653" s="1">
        <v>2088</v>
      </c>
      <c r="F653" s="1">
        <v>3423</v>
      </c>
      <c r="G653" s="2">
        <v>38758</v>
      </c>
      <c r="H653" s="3">
        <v>284</v>
      </c>
      <c r="I653" s="1">
        <v>269</v>
      </c>
      <c r="L653" s="1">
        <v>52276</v>
      </c>
      <c r="M653" s="2">
        <v>39237</v>
      </c>
      <c r="N653" s="3">
        <v>6942</v>
      </c>
      <c r="O653" s="1">
        <v>2088</v>
      </c>
    </row>
    <row r="654" spans="1:15">
      <c r="A654" s="1">
        <v>52055</v>
      </c>
      <c r="B654" s="2">
        <v>39236</v>
      </c>
      <c r="C654" s="3">
        <v>1446</v>
      </c>
      <c r="D654" s="1">
        <v>1788</v>
      </c>
      <c r="F654" s="1">
        <v>3321</v>
      </c>
      <c r="G654" s="2">
        <v>38757</v>
      </c>
      <c r="H654" s="3">
        <v>1982</v>
      </c>
      <c r="I654" s="1">
        <v>9765</v>
      </c>
      <c r="L654" s="1">
        <v>52055</v>
      </c>
      <c r="M654" s="2">
        <v>39236</v>
      </c>
      <c r="N654" s="3">
        <v>1446</v>
      </c>
      <c r="O654" s="1">
        <v>1788</v>
      </c>
    </row>
    <row r="655" spans="1:15">
      <c r="A655" s="1">
        <v>51847</v>
      </c>
      <c r="B655" s="2">
        <v>39234</v>
      </c>
      <c r="C655" s="3">
        <v>1686</v>
      </c>
      <c r="D655" s="1">
        <v>130</v>
      </c>
      <c r="F655" s="1">
        <v>3344</v>
      </c>
      <c r="G655" s="2">
        <v>38757</v>
      </c>
      <c r="H655" s="3">
        <v>2704</v>
      </c>
      <c r="I655" s="1">
        <v>2449</v>
      </c>
      <c r="L655" s="1">
        <v>51847</v>
      </c>
      <c r="M655" s="2">
        <v>39234</v>
      </c>
      <c r="N655" s="3">
        <v>1686</v>
      </c>
      <c r="O655" s="1">
        <v>130</v>
      </c>
    </row>
    <row r="656" spans="1:15">
      <c r="A656" s="1">
        <v>51864</v>
      </c>
      <c r="B656" s="2">
        <v>39234</v>
      </c>
      <c r="C656" s="3">
        <v>284</v>
      </c>
      <c r="D656" s="1">
        <v>2753</v>
      </c>
      <c r="F656" s="1">
        <v>3354</v>
      </c>
      <c r="G656" s="2">
        <v>38757</v>
      </c>
      <c r="H656" s="3">
        <v>449</v>
      </c>
      <c r="I656" s="1">
        <v>2537</v>
      </c>
      <c r="L656" s="1">
        <v>51864</v>
      </c>
      <c r="M656" s="2">
        <v>39234</v>
      </c>
      <c r="N656" s="3">
        <v>284</v>
      </c>
      <c r="O656" s="1">
        <v>2753</v>
      </c>
    </row>
    <row r="657" spans="1:15">
      <c r="A657" s="1">
        <v>51710</v>
      </c>
      <c r="B657" s="2">
        <v>39233</v>
      </c>
      <c r="C657" s="3">
        <v>2122</v>
      </c>
      <c r="D657" s="1">
        <v>2050</v>
      </c>
      <c r="F657" s="1">
        <v>3041</v>
      </c>
      <c r="G657" s="2">
        <v>38754</v>
      </c>
      <c r="H657" s="3">
        <v>1246</v>
      </c>
      <c r="I657" s="1">
        <v>1050</v>
      </c>
      <c r="L657" s="1">
        <v>51710</v>
      </c>
      <c r="M657" s="2">
        <v>39233</v>
      </c>
      <c r="N657" s="3">
        <v>2122</v>
      </c>
      <c r="O657" s="1">
        <v>2050</v>
      </c>
    </row>
    <row r="658" spans="1:15">
      <c r="A658" s="1">
        <v>51779</v>
      </c>
      <c r="B658" s="2">
        <v>39233</v>
      </c>
      <c r="C658" s="3">
        <v>539</v>
      </c>
      <c r="D658" s="1">
        <v>47</v>
      </c>
      <c r="F658" s="1">
        <v>3044</v>
      </c>
      <c r="G658" s="2">
        <v>38754</v>
      </c>
      <c r="H658" s="3">
        <v>1276</v>
      </c>
      <c r="I658" s="1">
        <v>5760</v>
      </c>
      <c r="L658" s="1">
        <v>51779</v>
      </c>
      <c r="M658" s="2">
        <v>39233</v>
      </c>
      <c r="N658" s="3">
        <v>539</v>
      </c>
      <c r="O658" s="1">
        <v>47</v>
      </c>
    </row>
    <row r="659" spans="1:15">
      <c r="A659" s="1">
        <v>51808</v>
      </c>
      <c r="B659" s="2">
        <v>39233</v>
      </c>
      <c r="C659" s="3">
        <v>6922</v>
      </c>
      <c r="D659" s="1">
        <v>400</v>
      </c>
      <c r="F659" s="1">
        <v>3016</v>
      </c>
      <c r="G659" s="2">
        <v>38753</v>
      </c>
      <c r="H659" s="3">
        <v>284</v>
      </c>
      <c r="I659" s="1">
        <v>1990</v>
      </c>
      <c r="L659" s="1">
        <v>51808</v>
      </c>
      <c r="M659" s="2">
        <v>39233</v>
      </c>
      <c r="N659" s="3">
        <v>6922</v>
      </c>
      <c r="O659" s="1">
        <v>400</v>
      </c>
    </row>
    <row r="660" spans="1:15">
      <c r="A660" s="1">
        <v>51581</v>
      </c>
      <c r="B660" s="2">
        <v>39232</v>
      </c>
      <c r="C660" s="3">
        <v>198</v>
      </c>
      <c r="D660" s="1">
        <v>315</v>
      </c>
      <c r="F660" s="1">
        <v>3024</v>
      </c>
      <c r="G660" s="2">
        <v>38753</v>
      </c>
      <c r="H660" s="3">
        <v>539</v>
      </c>
      <c r="I660" s="1">
        <v>1988</v>
      </c>
      <c r="L660" s="1">
        <v>51581</v>
      </c>
      <c r="M660" s="2">
        <v>39232</v>
      </c>
      <c r="N660" s="3">
        <v>198</v>
      </c>
      <c r="O660" s="1">
        <v>315</v>
      </c>
    </row>
    <row r="661" spans="1:15">
      <c r="A661" s="1">
        <v>51606</v>
      </c>
      <c r="B661" s="2">
        <v>39232</v>
      </c>
      <c r="C661" s="3">
        <v>332</v>
      </c>
      <c r="D661" s="1">
        <v>1788</v>
      </c>
      <c r="F661" s="1">
        <v>2871</v>
      </c>
      <c r="G661" s="2">
        <v>38752</v>
      </c>
      <c r="H661" s="3">
        <v>1121</v>
      </c>
      <c r="I661" s="1">
        <v>649</v>
      </c>
      <c r="L661" s="1">
        <v>51606</v>
      </c>
      <c r="M661" s="2">
        <v>39232</v>
      </c>
      <c r="N661" s="3">
        <v>332</v>
      </c>
      <c r="O661" s="1">
        <v>1788</v>
      </c>
    </row>
    <row r="662" spans="1:15">
      <c r="A662" s="1">
        <v>51613</v>
      </c>
      <c r="B662" s="2">
        <v>39232</v>
      </c>
      <c r="C662" s="3">
        <v>3567</v>
      </c>
      <c r="D662" s="1">
        <v>119</v>
      </c>
      <c r="F662" s="1">
        <v>2920</v>
      </c>
      <c r="G662" s="2">
        <v>38752</v>
      </c>
      <c r="H662" s="3">
        <v>2501</v>
      </c>
      <c r="I662" s="1">
        <v>5216</v>
      </c>
      <c r="L662" s="1">
        <v>51613</v>
      </c>
      <c r="M662" s="2">
        <v>39232</v>
      </c>
      <c r="N662" s="3">
        <v>3567</v>
      </c>
      <c r="O662" s="1">
        <v>119</v>
      </c>
    </row>
    <row r="663" spans="1:15">
      <c r="A663" s="1">
        <v>51655</v>
      </c>
      <c r="B663" s="2">
        <v>39232</v>
      </c>
      <c r="C663" s="3">
        <v>62</v>
      </c>
      <c r="D663" s="1">
        <v>418</v>
      </c>
      <c r="F663" s="1">
        <v>2861</v>
      </c>
      <c r="G663" s="2">
        <v>38751</v>
      </c>
      <c r="H663" s="3">
        <v>542</v>
      </c>
      <c r="I663" s="1">
        <v>115</v>
      </c>
      <c r="L663" s="1">
        <v>51655</v>
      </c>
      <c r="M663" s="2">
        <v>39232</v>
      </c>
      <c r="N663" s="3">
        <v>62</v>
      </c>
      <c r="O663" s="1">
        <v>418</v>
      </c>
    </row>
    <row r="664" spans="1:15">
      <c r="A664" s="1">
        <v>51437</v>
      </c>
      <c r="B664" s="2">
        <v>39231</v>
      </c>
      <c r="C664" s="3">
        <v>1276</v>
      </c>
      <c r="D664" s="1">
        <v>349</v>
      </c>
      <c r="F664" s="1">
        <v>2721</v>
      </c>
      <c r="G664" s="2">
        <v>38750</v>
      </c>
      <c r="H664" s="3">
        <v>1246</v>
      </c>
      <c r="I664" s="1">
        <v>400</v>
      </c>
      <c r="L664" s="1">
        <v>51437</v>
      </c>
      <c r="M664" s="2">
        <v>39231</v>
      </c>
      <c r="N664" s="3">
        <v>1276</v>
      </c>
      <c r="O664" s="1">
        <v>349</v>
      </c>
    </row>
    <row r="665" spans="1:15">
      <c r="A665" s="1">
        <v>51529</v>
      </c>
      <c r="B665" s="2">
        <v>39231</v>
      </c>
      <c r="C665" s="3">
        <v>637</v>
      </c>
      <c r="D665" s="1">
        <v>765</v>
      </c>
      <c r="F665" s="1">
        <v>2725</v>
      </c>
      <c r="G665" s="2">
        <v>38750</v>
      </c>
      <c r="H665" s="3">
        <v>139</v>
      </c>
      <c r="I665" s="1">
        <v>37</v>
      </c>
      <c r="L665" s="1">
        <v>51529</v>
      </c>
      <c r="M665" s="2">
        <v>39231</v>
      </c>
      <c r="N665" s="3">
        <v>637</v>
      </c>
      <c r="O665" s="1">
        <v>765</v>
      </c>
    </row>
    <row r="666" spans="1:15">
      <c r="A666" s="1">
        <v>51388</v>
      </c>
      <c r="B666" s="2">
        <v>39230</v>
      </c>
      <c r="C666" s="3">
        <v>539</v>
      </c>
      <c r="D666" s="1">
        <v>820</v>
      </c>
      <c r="F666" s="1">
        <v>2567</v>
      </c>
      <c r="G666" s="2">
        <v>38748</v>
      </c>
      <c r="H666" s="3">
        <v>2220</v>
      </c>
      <c r="I666" s="1">
        <v>82</v>
      </c>
      <c r="L666" s="1">
        <v>51388</v>
      </c>
      <c r="M666" s="2">
        <v>39230</v>
      </c>
      <c r="N666" s="3">
        <v>539</v>
      </c>
      <c r="O666" s="1">
        <v>820</v>
      </c>
    </row>
    <row r="667" spans="1:15">
      <c r="A667" s="1">
        <v>51410</v>
      </c>
      <c r="B667" s="2">
        <v>39230</v>
      </c>
      <c r="C667" s="3">
        <v>6716</v>
      </c>
      <c r="D667" s="1">
        <v>581</v>
      </c>
      <c r="F667" s="1">
        <v>2622</v>
      </c>
      <c r="G667" s="2">
        <v>38748</v>
      </c>
      <c r="H667" s="3">
        <v>977</v>
      </c>
      <c r="I667" s="1">
        <v>237</v>
      </c>
      <c r="L667" s="1">
        <v>51410</v>
      </c>
      <c r="M667" s="2">
        <v>39230</v>
      </c>
      <c r="N667" s="3">
        <v>6716</v>
      </c>
      <c r="O667" s="1">
        <v>581</v>
      </c>
    </row>
    <row r="668" spans="1:15">
      <c r="A668" s="1">
        <v>51193</v>
      </c>
      <c r="B668" s="2">
        <v>39229</v>
      </c>
      <c r="C668" s="3">
        <v>332</v>
      </c>
      <c r="D668" s="1">
        <v>4999</v>
      </c>
      <c r="F668" s="1">
        <v>2460</v>
      </c>
      <c r="G668" s="2">
        <v>38747</v>
      </c>
      <c r="H668" s="3">
        <v>1096</v>
      </c>
      <c r="I668" s="1">
        <v>151</v>
      </c>
      <c r="L668" s="1">
        <v>51193</v>
      </c>
      <c r="M668" s="2">
        <v>39229</v>
      </c>
      <c r="N668" s="3">
        <v>332</v>
      </c>
      <c r="O668" s="1">
        <v>4999</v>
      </c>
    </row>
    <row r="669" spans="1:15">
      <c r="A669" s="1">
        <v>51202</v>
      </c>
      <c r="B669" s="2">
        <v>39229</v>
      </c>
      <c r="C669" s="3">
        <v>3558</v>
      </c>
      <c r="D669" s="1">
        <v>2899</v>
      </c>
      <c r="F669" s="1">
        <v>2487</v>
      </c>
      <c r="G669" s="2">
        <v>38747</v>
      </c>
      <c r="H669" s="3">
        <v>2239</v>
      </c>
      <c r="I669" s="1">
        <v>1548</v>
      </c>
      <c r="L669" s="1">
        <v>51202</v>
      </c>
      <c r="M669" s="2">
        <v>39229</v>
      </c>
      <c r="N669" s="3">
        <v>3558</v>
      </c>
      <c r="O669" s="1">
        <v>2899</v>
      </c>
    </row>
    <row r="670" spans="1:15">
      <c r="A670" s="1">
        <v>51255</v>
      </c>
      <c r="B670" s="2">
        <v>39229</v>
      </c>
      <c r="C670" s="3">
        <v>539</v>
      </c>
      <c r="D670" s="1">
        <v>820</v>
      </c>
      <c r="F670" s="1">
        <v>2517</v>
      </c>
      <c r="G670" s="2">
        <v>38747</v>
      </c>
      <c r="H670" s="3">
        <v>284</v>
      </c>
      <c r="I670" s="1">
        <v>428</v>
      </c>
      <c r="L670" s="1">
        <v>51255</v>
      </c>
      <c r="M670" s="2">
        <v>39229</v>
      </c>
      <c r="N670" s="3">
        <v>539</v>
      </c>
      <c r="O670" s="1">
        <v>820</v>
      </c>
    </row>
    <row r="671" spans="1:15">
      <c r="A671" s="1">
        <v>51286</v>
      </c>
      <c r="B671" s="2">
        <v>39229</v>
      </c>
      <c r="C671" s="3">
        <v>6619</v>
      </c>
      <c r="D671" s="1">
        <v>659</v>
      </c>
      <c r="F671" s="1">
        <v>2433</v>
      </c>
      <c r="G671" s="2">
        <v>38746</v>
      </c>
      <c r="H671" s="3">
        <v>2220</v>
      </c>
      <c r="I671" s="1">
        <v>19209</v>
      </c>
      <c r="L671" s="1">
        <v>51286</v>
      </c>
      <c r="M671" s="2">
        <v>39229</v>
      </c>
      <c r="N671" s="3">
        <v>6619</v>
      </c>
      <c r="O671" s="1">
        <v>659</v>
      </c>
    </row>
    <row r="672" spans="1:15">
      <c r="A672" s="1">
        <v>50782</v>
      </c>
      <c r="B672" s="2">
        <v>39227</v>
      </c>
      <c r="C672" s="3">
        <v>1121</v>
      </c>
      <c r="D672" s="1">
        <v>800</v>
      </c>
      <c r="F672" s="1">
        <v>2436</v>
      </c>
      <c r="G672" s="2">
        <v>38746</v>
      </c>
      <c r="H672" s="3">
        <v>2224</v>
      </c>
      <c r="I672" s="1">
        <v>315</v>
      </c>
      <c r="L672" s="1">
        <v>50782</v>
      </c>
      <c r="M672" s="2">
        <v>39227</v>
      </c>
      <c r="N672" s="3">
        <v>1121</v>
      </c>
      <c r="O672" s="1">
        <v>800</v>
      </c>
    </row>
    <row r="673" spans="1:15">
      <c r="A673" s="1">
        <v>50791</v>
      </c>
      <c r="B673" s="2">
        <v>39227</v>
      </c>
      <c r="C673" s="3">
        <v>1335</v>
      </c>
      <c r="D673" s="1">
        <v>599</v>
      </c>
      <c r="F673" s="1">
        <v>2227</v>
      </c>
      <c r="G673" s="2">
        <v>38744</v>
      </c>
      <c r="H673" s="3">
        <v>1672</v>
      </c>
      <c r="I673" s="1">
        <v>125</v>
      </c>
      <c r="L673" s="1">
        <v>50791</v>
      </c>
      <c r="M673" s="2">
        <v>39227</v>
      </c>
      <c r="N673" s="3">
        <v>1335</v>
      </c>
      <c r="O673" s="1">
        <v>599</v>
      </c>
    </row>
    <row r="674" spans="1:15">
      <c r="A674" s="1">
        <v>50811</v>
      </c>
      <c r="B674" s="2">
        <v>39227</v>
      </c>
      <c r="C674" s="3">
        <v>1672</v>
      </c>
      <c r="D674" s="1">
        <v>699</v>
      </c>
      <c r="F674" s="1">
        <v>2281</v>
      </c>
      <c r="G674" s="2">
        <v>38744</v>
      </c>
      <c r="H674" s="3">
        <v>332</v>
      </c>
      <c r="I674" s="1">
        <v>1700</v>
      </c>
      <c r="L674" s="1">
        <v>50811</v>
      </c>
      <c r="M674" s="2">
        <v>39227</v>
      </c>
      <c r="N674" s="3">
        <v>1672</v>
      </c>
      <c r="O674" s="1">
        <v>699</v>
      </c>
    </row>
    <row r="675" spans="1:15">
      <c r="A675" s="1">
        <v>50852</v>
      </c>
      <c r="B675" s="2">
        <v>39227</v>
      </c>
      <c r="C675" s="3">
        <v>2747</v>
      </c>
      <c r="D675" s="1">
        <v>1364</v>
      </c>
      <c r="F675" s="1">
        <v>2131</v>
      </c>
      <c r="G675" s="2">
        <v>38743</v>
      </c>
      <c r="H675" s="3">
        <v>1677</v>
      </c>
      <c r="I675" s="1">
        <v>398</v>
      </c>
      <c r="L675" s="1">
        <v>50852</v>
      </c>
      <c r="M675" s="2">
        <v>39227</v>
      </c>
      <c r="N675" s="3">
        <v>2747</v>
      </c>
      <c r="O675" s="1">
        <v>1364</v>
      </c>
    </row>
    <row r="676" spans="1:15">
      <c r="A676" s="1">
        <v>50853</v>
      </c>
      <c r="B676" s="2">
        <v>39227</v>
      </c>
      <c r="C676" s="3">
        <v>284</v>
      </c>
      <c r="D676" s="1">
        <v>800</v>
      </c>
      <c r="F676" s="1">
        <v>2132</v>
      </c>
      <c r="G676" s="2">
        <v>38743</v>
      </c>
      <c r="H676" s="3">
        <v>1686</v>
      </c>
      <c r="I676" s="1">
        <v>269</v>
      </c>
      <c r="L676" s="1">
        <v>50853</v>
      </c>
      <c r="M676" s="2">
        <v>39227</v>
      </c>
      <c r="N676" s="3">
        <v>284</v>
      </c>
      <c r="O676" s="1">
        <v>800</v>
      </c>
    </row>
    <row r="677" spans="1:15">
      <c r="A677" s="1">
        <v>50893</v>
      </c>
      <c r="B677" s="2">
        <v>39227</v>
      </c>
      <c r="C677" s="3">
        <v>4515</v>
      </c>
      <c r="D677" s="1">
        <v>729</v>
      </c>
      <c r="F677" s="1">
        <v>2148</v>
      </c>
      <c r="G677" s="2">
        <v>38743</v>
      </c>
      <c r="H677" s="3">
        <v>2030</v>
      </c>
      <c r="I677" s="1">
        <v>3089</v>
      </c>
      <c r="L677" s="1">
        <v>50893</v>
      </c>
      <c r="M677" s="2">
        <v>39227</v>
      </c>
      <c r="N677" s="3">
        <v>4515</v>
      </c>
      <c r="O677" s="1">
        <v>729</v>
      </c>
    </row>
    <row r="678" spans="1:15">
      <c r="A678" s="1">
        <v>50708</v>
      </c>
      <c r="B678" s="2">
        <v>39226</v>
      </c>
      <c r="C678" s="3">
        <v>2956</v>
      </c>
      <c r="D678" s="1">
        <v>1600</v>
      </c>
      <c r="F678" s="1">
        <v>2179</v>
      </c>
      <c r="G678" s="2">
        <v>38743</v>
      </c>
      <c r="H678" s="3">
        <v>284</v>
      </c>
      <c r="I678" s="1">
        <v>1299</v>
      </c>
      <c r="L678" s="1">
        <v>50708</v>
      </c>
      <c r="M678" s="2">
        <v>39226</v>
      </c>
      <c r="N678" s="3">
        <v>2956</v>
      </c>
      <c r="O678" s="1">
        <v>1600</v>
      </c>
    </row>
    <row r="679" spans="1:15">
      <c r="A679" s="1">
        <v>50589</v>
      </c>
      <c r="B679" s="2">
        <v>39225</v>
      </c>
      <c r="C679" s="3">
        <v>1982</v>
      </c>
      <c r="D679" s="1">
        <v>1150</v>
      </c>
      <c r="F679" s="1">
        <v>2025</v>
      </c>
      <c r="G679" s="2">
        <v>38742</v>
      </c>
      <c r="H679" s="3">
        <v>1246</v>
      </c>
      <c r="I679" s="1">
        <v>3690</v>
      </c>
      <c r="L679" s="1">
        <v>50589</v>
      </c>
      <c r="M679" s="2">
        <v>39225</v>
      </c>
      <c r="N679" s="3">
        <v>1982</v>
      </c>
      <c r="O679" s="1">
        <v>1150</v>
      </c>
    </row>
    <row r="680" spans="1:15">
      <c r="A680" s="1">
        <v>50621</v>
      </c>
      <c r="B680" s="2">
        <v>39225</v>
      </c>
      <c r="C680" s="3">
        <v>4011</v>
      </c>
      <c r="D680" s="1">
        <v>6938</v>
      </c>
      <c r="F680" s="1">
        <v>2084</v>
      </c>
      <c r="G680" s="2">
        <v>38742</v>
      </c>
      <c r="H680" s="3">
        <v>284</v>
      </c>
      <c r="I680" s="1">
        <v>209</v>
      </c>
      <c r="L680" s="1">
        <v>50621</v>
      </c>
      <c r="M680" s="2">
        <v>39225</v>
      </c>
      <c r="N680" s="3">
        <v>4011</v>
      </c>
      <c r="O680" s="1">
        <v>6938</v>
      </c>
    </row>
    <row r="681" spans="1:15">
      <c r="A681" s="1">
        <v>50475</v>
      </c>
      <c r="B681" s="2">
        <v>39224</v>
      </c>
      <c r="C681" s="3">
        <v>198</v>
      </c>
      <c r="D681" s="1">
        <v>1238</v>
      </c>
      <c r="F681" s="1">
        <v>2085</v>
      </c>
      <c r="G681" s="2">
        <v>38742</v>
      </c>
      <c r="H681" s="3">
        <v>332</v>
      </c>
      <c r="I681" s="1">
        <v>19377</v>
      </c>
      <c r="L681" s="1">
        <v>50475</v>
      </c>
      <c r="M681" s="2">
        <v>39224</v>
      </c>
      <c r="N681" s="3">
        <v>198</v>
      </c>
      <c r="O681" s="1">
        <v>1238</v>
      </c>
    </row>
    <row r="682" spans="1:15">
      <c r="A682" s="1">
        <v>50476</v>
      </c>
      <c r="B682" s="2">
        <v>39224</v>
      </c>
      <c r="C682" s="3">
        <v>1982</v>
      </c>
      <c r="D682" s="1">
        <v>4350</v>
      </c>
      <c r="F682" s="1">
        <v>2106</v>
      </c>
      <c r="G682" s="2">
        <v>38742</v>
      </c>
      <c r="H682" s="3">
        <v>977</v>
      </c>
      <c r="I682" s="1">
        <v>3990</v>
      </c>
      <c r="L682" s="1">
        <v>50476</v>
      </c>
      <c r="M682" s="2">
        <v>39224</v>
      </c>
      <c r="N682" s="3">
        <v>1982</v>
      </c>
      <c r="O682" s="1">
        <v>4350</v>
      </c>
    </row>
    <row r="683" spans="1:15">
      <c r="A683" s="1">
        <v>50495</v>
      </c>
      <c r="B683" s="2">
        <v>39224</v>
      </c>
      <c r="C683" s="3">
        <v>332</v>
      </c>
      <c r="D683" s="1">
        <v>40</v>
      </c>
      <c r="F683" s="1">
        <v>1940</v>
      </c>
      <c r="G683" s="2">
        <v>38741</v>
      </c>
      <c r="H683" s="3">
        <v>1121</v>
      </c>
      <c r="I683" s="1">
        <v>188</v>
      </c>
      <c r="L683" s="1">
        <v>50495</v>
      </c>
      <c r="M683" s="2">
        <v>39224</v>
      </c>
      <c r="N683" s="3">
        <v>332</v>
      </c>
      <c r="O683" s="1">
        <v>40</v>
      </c>
    </row>
    <row r="684" spans="1:15">
      <c r="A684" s="1">
        <v>50397</v>
      </c>
      <c r="B684" s="2">
        <v>39223</v>
      </c>
      <c r="C684" s="3">
        <v>4687</v>
      </c>
      <c r="D684" s="1">
        <v>2492</v>
      </c>
      <c r="F684" s="1">
        <v>1972</v>
      </c>
      <c r="G684" s="2">
        <v>38741</v>
      </c>
      <c r="H684" s="3">
        <v>1930</v>
      </c>
      <c r="I684" s="1">
        <v>1999</v>
      </c>
      <c r="L684" s="1">
        <v>50397</v>
      </c>
      <c r="M684" s="2">
        <v>39223</v>
      </c>
      <c r="N684" s="3">
        <v>4687</v>
      </c>
      <c r="O684" s="1">
        <v>2492</v>
      </c>
    </row>
    <row r="685" spans="1:15">
      <c r="A685" s="1">
        <v>50407</v>
      </c>
      <c r="B685" s="2">
        <v>39223</v>
      </c>
      <c r="C685" s="3">
        <v>542</v>
      </c>
      <c r="D685" s="1">
        <v>1459</v>
      </c>
      <c r="F685" s="1">
        <v>1981</v>
      </c>
      <c r="G685" s="2">
        <v>38741</v>
      </c>
      <c r="H685" s="3">
        <v>1944</v>
      </c>
      <c r="I685" s="1">
        <v>498</v>
      </c>
      <c r="L685" s="1">
        <v>50407</v>
      </c>
      <c r="M685" s="2">
        <v>39223</v>
      </c>
      <c r="N685" s="3">
        <v>542</v>
      </c>
      <c r="O685" s="1">
        <v>1459</v>
      </c>
    </row>
    <row r="686" spans="1:15">
      <c r="A686" s="1">
        <v>50250</v>
      </c>
      <c r="B686" s="2">
        <v>39222</v>
      </c>
      <c r="C686" s="3">
        <v>2501</v>
      </c>
      <c r="D686" s="1">
        <v>598</v>
      </c>
      <c r="F686" s="1">
        <v>1993</v>
      </c>
      <c r="G686" s="2">
        <v>38741</v>
      </c>
      <c r="H686" s="3">
        <v>284</v>
      </c>
      <c r="I686" s="1">
        <v>1420</v>
      </c>
      <c r="L686" s="1">
        <v>50250</v>
      </c>
      <c r="M686" s="2">
        <v>39222</v>
      </c>
      <c r="N686" s="3">
        <v>2501</v>
      </c>
      <c r="O686" s="1">
        <v>598</v>
      </c>
    </row>
    <row r="687" spans="1:15">
      <c r="A687" s="1">
        <v>50104</v>
      </c>
      <c r="B687" s="2">
        <v>39221</v>
      </c>
      <c r="C687" s="3">
        <v>1286</v>
      </c>
      <c r="D687" s="1">
        <v>3989</v>
      </c>
      <c r="F687" s="1">
        <v>1995</v>
      </c>
      <c r="G687" s="2">
        <v>38741</v>
      </c>
      <c r="H687" s="3">
        <v>332</v>
      </c>
      <c r="I687" s="1">
        <v>7998</v>
      </c>
      <c r="L687" s="1">
        <v>50104</v>
      </c>
      <c r="M687" s="2">
        <v>39221</v>
      </c>
      <c r="N687" s="3">
        <v>1286</v>
      </c>
      <c r="O687" s="1">
        <v>3989</v>
      </c>
    </row>
    <row r="688" spans="1:15">
      <c r="A688" s="1">
        <v>50142</v>
      </c>
      <c r="B688" s="2">
        <v>39221</v>
      </c>
      <c r="C688" s="3">
        <v>2800</v>
      </c>
      <c r="D688" s="1">
        <v>1970</v>
      </c>
      <c r="F688" s="1">
        <v>1915</v>
      </c>
      <c r="G688" s="2">
        <v>38740</v>
      </c>
      <c r="H688" s="3">
        <v>284</v>
      </c>
      <c r="I688" s="1">
        <v>1694</v>
      </c>
      <c r="L688" s="1">
        <v>50142</v>
      </c>
      <c r="M688" s="2">
        <v>39221</v>
      </c>
      <c r="N688" s="3">
        <v>2800</v>
      </c>
      <c r="O688" s="1">
        <v>1970</v>
      </c>
    </row>
    <row r="689" spans="1:15">
      <c r="A689" s="1">
        <v>50151</v>
      </c>
      <c r="B689" s="2">
        <v>39221</v>
      </c>
      <c r="C689" s="3">
        <v>3133</v>
      </c>
      <c r="D689" s="1">
        <v>269</v>
      </c>
      <c r="F689" s="1">
        <v>1840</v>
      </c>
      <c r="G689" s="2">
        <v>38739</v>
      </c>
      <c r="H689" s="3">
        <v>449</v>
      </c>
      <c r="I689" s="1">
        <v>2770</v>
      </c>
      <c r="L689" s="1">
        <v>50151</v>
      </c>
      <c r="M689" s="2">
        <v>39221</v>
      </c>
      <c r="N689" s="3">
        <v>3133</v>
      </c>
      <c r="O689" s="1">
        <v>269</v>
      </c>
    </row>
    <row r="690" spans="1:15">
      <c r="A690" s="1">
        <v>50156</v>
      </c>
      <c r="B690" s="2">
        <v>39221</v>
      </c>
      <c r="C690" s="3">
        <v>3429</v>
      </c>
      <c r="D690" s="1">
        <v>119</v>
      </c>
      <c r="F690" s="1">
        <v>1756</v>
      </c>
      <c r="G690" s="2">
        <v>38738</v>
      </c>
      <c r="H690" s="3">
        <v>637</v>
      </c>
      <c r="I690" s="1">
        <v>2100</v>
      </c>
      <c r="L690" s="1">
        <v>50156</v>
      </c>
      <c r="M690" s="2">
        <v>39221</v>
      </c>
      <c r="N690" s="3">
        <v>3429</v>
      </c>
      <c r="O690" s="1">
        <v>119</v>
      </c>
    </row>
    <row r="691" spans="1:15">
      <c r="A691" s="1">
        <v>50204</v>
      </c>
      <c r="B691" s="2">
        <v>39221</v>
      </c>
      <c r="C691" s="3">
        <v>6822</v>
      </c>
      <c r="D691" s="1">
        <v>400</v>
      </c>
      <c r="F691" s="1">
        <v>1551</v>
      </c>
      <c r="G691" s="2">
        <v>38736</v>
      </c>
      <c r="H691" s="3">
        <v>1677</v>
      </c>
      <c r="I691" s="1">
        <v>143</v>
      </c>
      <c r="L691" s="1">
        <v>50204</v>
      </c>
      <c r="M691" s="2">
        <v>39221</v>
      </c>
      <c r="N691" s="3">
        <v>6822</v>
      </c>
      <c r="O691" s="1">
        <v>400</v>
      </c>
    </row>
    <row r="692" spans="1:15">
      <c r="A692" s="1">
        <v>50209</v>
      </c>
      <c r="B692" s="2">
        <v>39221</v>
      </c>
      <c r="C692" s="3">
        <v>6828</v>
      </c>
      <c r="D692" s="1">
        <v>29548</v>
      </c>
      <c r="F692" s="1">
        <v>1553</v>
      </c>
      <c r="G692" s="2">
        <v>38736</v>
      </c>
      <c r="H692" s="3">
        <v>1679</v>
      </c>
      <c r="I692" s="1">
        <v>2990</v>
      </c>
      <c r="L692" s="1">
        <v>50209</v>
      </c>
      <c r="M692" s="2">
        <v>39221</v>
      </c>
      <c r="N692" s="3">
        <v>6828</v>
      </c>
      <c r="O692" s="1">
        <v>29548</v>
      </c>
    </row>
    <row r="693" spans="1:15">
      <c r="A693" s="1">
        <v>50006</v>
      </c>
      <c r="B693" s="2">
        <v>39220</v>
      </c>
      <c r="C693" s="3">
        <v>139</v>
      </c>
      <c r="D693" s="1">
        <v>249</v>
      </c>
      <c r="F693" s="1">
        <v>1580</v>
      </c>
      <c r="G693" s="2">
        <v>38736</v>
      </c>
      <c r="H693" s="3">
        <v>977</v>
      </c>
      <c r="I693" s="1">
        <v>2460</v>
      </c>
      <c r="L693" s="1">
        <v>50006</v>
      </c>
      <c r="M693" s="2">
        <v>39220</v>
      </c>
      <c r="N693" s="3">
        <v>139</v>
      </c>
      <c r="O693" s="1">
        <v>249</v>
      </c>
    </row>
    <row r="694" spans="1:15">
      <c r="A694" s="1">
        <v>50034</v>
      </c>
      <c r="B694" s="2">
        <v>39220</v>
      </c>
      <c r="C694" s="3">
        <v>2713</v>
      </c>
      <c r="D694" s="1">
        <v>1399</v>
      </c>
      <c r="F694" s="1">
        <v>1416</v>
      </c>
      <c r="G694" s="2">
        <v>38735</v>
      </c>
      <c r="H694" s="3">
        <v>1006</v>
      </c>
      <c r="I694" s="1">
        <v>395</v>
      </c>
      <c r="L694" s="1">
        <v>50034</v>
      </c>
      <c r="M694" s="2">
        <v>39220</v>
      </c>
      <c r="N694" s="3">
        <v>2713</v>
      </c>
      <c r="O694" s="1">
        <v>1399</v>
      </c>
    </row>
    <row r="695" spans="1:15">
      <c r="A695" s="1">
        <v>50058</v>
      </c>
      <c r="B695" s="2">
        <v>39220</v>
      </c>
      <c r="C695" s="3">
        <v>4687</v>
      </c>
      <c r="D695" s="1">
        <v>5990</v>
      </c>
      <c r="F695" s="1">
        <v>1482</v>
      </c>
      <c r="G695" s="2">
        <v>38735</v>
      </c>
      <c r="H695" s="3">
        <v>284</v>
      </c>
      <c r="I695" s="1">
        <v>199</v>
      </c>
      <c r="L695" s="1">
        <v>50058</v>
      </c>
      <c r="M695" s="2">
        <v>39220</v>
      </c>
      <c r="N695" s="3">
        <v>4687</v>
      </c>
      <c r="O695" s="1">
        <v>5990</v>
      </c>
    </row>
    <row r="696" spans="1:15">
      <c r="A696" s="1">
        <v>50068</v>
      </c>
      <c r="B696" s="2">
        <v>39220</v>
      </c>
      <c r="C696" s="3">
        <v>5437</v>
      </c>
      <c r="D696" s="1">
        <v>198</v>
      </c>
      <c r="F696" s="1">
        <v>1487</v>
      </c>
      <c r="G696" s="2">
        <v>38735</v>
      </c>
      <c r="H696" s="3">
        <v>450</v>
      </c>
      <c r="I696" s="1">
        <v>396</v>
      </c>
      <c r="L696" s="1">
        <v>50068</v>
      </c>
      <c r="M696" s="2">
        <v>39220</v>
      </c>
      <c r="N696" s="3">
        <v>5437</v>
      </c>
      <c r="O696" s="1">
        <v>198</v>
      </c>
    </row>
    <row r="697" spans="1:15">
      <c r="A697" s="1">
        <v>49923</v>
      </c>
      <c r="B697" s="2">
        <v>39219</v>
      </c>
      <c r="C697" s="3">
        <v>198</v>
      </c>
      <c r="D697" s="1">
        <v>249</v>
      </c>
      <c r="F697" s="1">
        <v>1348</v>
      </c>
      <c r="G697" s="2">
        <v>38734</v>
      </c>
      <c r="H697" s="3">
        <v>1479</v>
      </c>
      <c r="I697" s="1">
        <v>75</v>
      </c>
      <c r="L697" s="1">
        <v>49923</v>
      </c>
      <c r="M697" s="2">
        <v>39219</v>
      </c>
      <c r="N697" s="3">
        <v>198</v>
      </c>
      <c r="O697" s="1">
        <v>249</v>
      </c>
    </row>
    <row r="698" spans="1:15">
      <c r="A698" s="1">
        <v>49955</v>
      </c>
      <c r="B698" s="2">
        <v>39219</v>
      </c>
      <c r="C698" s="3">
        <v>3567</v>
      </c>
      <c r="D698" s="1">
        <v>297</v>
      </c>
      <c r="F698" s="1">
        <v>1395</v>
      </c>
      <c r="G698" s="2">
        <v>38734</v>
      </c>
      <c r="H698" s="3">
        <v>198</v>
      </c>
      <c r="I698" s="1">
        <v>670</v>
      </c>
      <c r="L698" s="1">
        <v>49955</v>
      </c>
      <c r="M698" s="2">
        <v>39219</v>
      </c>
      <c r="N698" s="3">
        <v>3567</v>
      </c>
      <c r="O698" s="1">
        <v>297</v>
      </c>
    </row>
    <row r="699" spans="1:15">
      <c r="A699" s="1">
        <v>49957</v>
      </c>
      <c r="B699" s="2">
        <v>39219</v>
      </c>
      <c r="C699" s="3">
        <v>3785</v>
      </c>
      <c r="D699" s="1">
        <v>125</v>
      </c>
      <c r="F699" s="1">
        <v>1397</v>
      </c>
      <c r="G699" s="2">
        <v>38734</v>
      </c>
      <c r="H699" s="3">
        <v>284</v>
      </c>
      <c r="I699" s="1">
        <v>35</v>
      </c>
      <c r="L699" s="1">
        <v>49957</v>
      </c>
      <c r="M699" s="2">
        <v>39219</v>
      </c>
      <c r="N699" s="3">
        <v>3785</v>
      </c>
      <c r="O699" s="1">
        <v>125</v>
      </c>
    </row>
    <row r="700" spans="1:15">
      <c r="A700" s="1">
        <v>49811</v>
      </c>
      <c r="B700" s="2">
        <v>39218</v>
      </c>
      <c r="C700" s="3">
        <v>2307</v>
      </c>
      <c r="D700" s="1">
        <v>290</v>
      </c>
      <c r="F700" s="1">
        <v>1242</v>
      </c>
      <c r="G700" s="2">
        <v>38733</v>
      </c>
      <c r="H700" s="3">
        <v>1121</v>
      </c>
      <c r="I700" s="1">
        <v>999</v>
      </c>
      <c r="L700" s="1">
        <v>49811</v>
      </c>
      <c r="M700" s="2">
        <v>39218</v>
      </c>
      <c r="N700" s="3">
        <v>2307</v>
      </c>
      <c r="O700" s="1">
        <v>290</v>
      </c>
    </row>
    <row r="701" spans="1:15">
      <c r="A701" s="1">
        <v>49848</v>
      </c>
      <c r="B701" s="2">
        <v>39218</v>
      </c>
      <c r="C701" s="3">
        <v>449</v>
      </c>
      <c r="D701" s="1">
        <v>600</v>
      </c>
      <c r="F701" s="1">
        <v>1265</v>
      </c>
      <c r="G701" s="2">
        <v>38733</v>
      </c>
      <c r="H701" s="3">
        <v>1446</v>
      </c>
      <c r="I701" s="1">
        <v>289</v>
      </c>
      <c r="L701" s="1">
        <v>49848</v>
      </c>
      <c r="M701" s="2">
        <v>39218</v>
      </c>
      <c r="N701" s="3">
        <v>449</v>
      </c>
      <c r="O701" s="1">
        <v>600</v>
      </c>
    </row>
    <row r="702" spans="1:15">
      <c r="A702" s="1">
        <v>49887</v>
      </c>
      <c r="B702" s="2">
        <v>39218</v>
      </c>
      <c r="C702" s="3">
        <v>6813</v>
      </c>
      <c r="D702" s="1">
        <v>400</v>
      </c>
      <c r="F702" s="1">
        <v>1277</v>
      </c>
      <c r="G702" s="2">
        <v>38733</v>
      </c>
      <c r="H702" s="3">
        <v>1464</v>
      </c>
      <c r="I702" s="1">
        <v>369</v>
      </c>
      <c r="L702" s="1">
        <v>49887</v>
      </c>
      <c r="M702" s="2">
        <v>39218</v>
      </c>
      <c r="N702" s="3">
        <v>6813</v>
      </c>
      <c r="O702" s="1">
        <v>400</v>
      </c>
    </row>
    <row r="703" spans="1:15">
      <c r="A703" s="1">
        <v>49661</v>
      </c>
      <c r="B703" s="2">
        <v>39217</v>
      </c>
      <c r="C703" s="3">
        <v>1117</v>
      </c>
      <c r="D703" s="1">
        <v>606</v>
      </c>
      <c r="F703" s="1">
        <v>1287</v>
      </c>
      <c r="G703" s="2">
        <v>38733</v>
      </c>
      <c r="H703" s="3">
        <v>1479</v>
      </c>
      <c r="I703" s="1">
        <v>17398</v>
      </c>
      <c r="L703" s="1">
        <v>49661</v>
      </c>
      <c r="M703" s="2">
        <v>39217</v>
      </c>
      <c r="N703" s="3">
        <v>1117</v>
      </c>
      <c r="O703" s="1">
        <v>606</v>
      </c>
    </row>
    <row r="704" spans="1:15">
      <c r="A704" s="1">
        <v>49687</v>
      </c>
      <c r="B704" s="2">
        <v>39217</v>
      </c>
      <c r="C704" s="3">
        <v>1686</v>
      </c>
      <c r="D704" s="1">
        <v>168</v>
      </c>
      <c r="F704" s="1">
        <v>1328</v>
      </c>
      <c r="G704" s="2">
        <v>38733</v>
      </c>
      <c r="H704" s="3">
        <v>539</v>
      </c>
      <c r="I704" s="1">
        <v>2365</v>
      </c>
      <c r="L704" s="1">
        <v>49687</v>
      </c>
      <c r="M704" s="2">
        <v>39217</v>
      </c>
      <c r="N704" s="3">
        <v>1686</v>
      </c>
      <c r="O704" s="1">
        <v>168</v>
      </c>
    </row>
    <row r="705" spans="1:15">
      <c r="A705" s="1">
        <v>49447</v>
      </c>
      <c r="B705" s="2">
        <v>39215</v>
      </c>
      <c r="C705" s="3">
        <v>332</v>
      </c>
      <c r="D705" s="1">
        <v>509</v>
      </c>
      <c r="F705" s="1">
        <v>1134</v>
      </c>
      <c r="G705" s="2">
        <v>38732</v>
      </c>
      <c r="H705" s="3">
        <v>1121</v>
      </c>
      <c r="I705" s="1">
        <v>8999</v>
      </c>
      <c r="L705" s="1">
        <v>49447</v>
      </c>
      <c r="M705" s="2">
        <v>39215</v>
      </c>
      <c r="N705" s="3">
        <v>332</v>
      </c>
      <c r="O705" s="1">
        <v>509</v>
      </c>
    </row>
    <row r="706" spans="1:15">
      <c r="A706" s="1">
        <v>49506</v>
      </c>
      <c r="B706" s="2">
        <v>39215</v>
      </c>
      <c r="C706" s="3">
        <v>5521</v>
      </c>
      <c r="D706" s="1">
        <v>2300</v>
      </c>
      <c r="F706" s="1">
        <v>1144</v>
      </c>
      <c r="G706" s="2">
        <v>38732</v>
      </c>
      <c r="H706" s="3">
        <v>1335</v>
      </c>
      <c r="I706" s="1">
        <v>1699</v>
      </c>
      <c r="L706" s="1">
        <v>49506</v>
      </c>
      <c r="M706" s="2">
        <v>39215</v>
      </c>
      <c r="N706" s="3">
        <v>5521</v>
      </c>
      <c r="O706" s="1">
        <v>2300</v>
      </c>
    </row>
    <row r="707" spans="1:15">
      <c r="A707" s="1">
        <v>49291</v>
      </c>
      <c r="B707" s="2">
        <v>39214</v>
      </c>
      <c r="C707" s="3">
        <v>1686</v>
      </c>
      <c r="D707" s="1">
        <v>357</v>
      </c>
      <c r="F707" s="1">
        <v>1227</v>
      </c>
      <c r="G707" s="2">
        <v>38732</v>
      </c>
      <c r="H707" s="3">
        <v>805</v>
      </c>
      <c r="I707" s="1">
        <v>660</v>
      </c>
      <c r="L707" s="1">
        <v>49291</v>
      </c>
      <c r="M707" s="2">
        <v>39214</v>
      </c>
      <c r="N707" s="3">
        <v>1686</v>
      </c>
      <c r="O707" s="1">
        <v>357</v>
      </c>
    </row>
    <row r="708" spans="1:15">
      <c r="A708" s="1">
        <v>49163</v>
      </c>
      <c r="B708" s="2">
        <v>39213</v>
      </c>
      <c r="C708" s="3">
        <v>1121</v>
      </c>
      <c r="D708" s="1">
        <v>690</v>
      </c>
      <c r="F708" s="1">
        <v>1232</v>
      </c>
      <c r="G708" s="2">
        <v>38732</v>
      </c>
      <c r="H708" s="3">
        <v>92</v>
      </c>
      <c r="I708" s="1">
        <v>1888</v>
      </c>
      <c r="L708" s="1">
        <v>49163</v>
      </c>
      <c r="M708" s="2">
        <v>39213</v>
      </c>
      <c r="N708" s="3">
        <v>1121</v>
      </c>
      <c r="O708" s="1">
        <v>690</v>
      </c>
    </row>
    <row r="709" spans="1:15">
      <c r="A709" s="1">
        <v>49182</v>
      </c>
      <c r="B709" s="2">
        <v>39213</v>
      </c>
      <c r="C709" s="3">
        <v>1686</v>
      </c>
      <c r="D709" s="1">
        <v>28708</v>
      </c>
      <c r="F709" s="1">
        <v>1046</v>
      </c>
      <c r="G709" s="2">
        <v>38731</v>
      </c>
      <c r="H709" s="3">
        <v>1121</v>
      </c>
      <c r="I709" s="1">
        <v>3001</v>
      </c>
      <c r="L709" s="1">
        <v>49182</v>
      </c>
      <c r="M709" s="2">
        <v>39213</v>
      </c>
      <c r="N709" s="3">
        <v>1686</v>
      </c>
      <c r="O709" s="1">
        <v>28708</v>
      </c>
    </row>
    <row r="710" spans="1:15">
      <c r="A710" s="1">
        <v>49235</v>
      </c>
      <c r="B710" s="2">
        <v>39213</v>
      </c>
      <c r="C710" s="3">
        <v>5351</v>
      </c>
      <c r="D710" s="1">
        <v>300</v>
      </c>
      <c r="F710" s="1">
        <v>1118</v>
      </c>
      <c r="G710" s="2">
        <v>38731</v>
      </c>
      <c r="H710" s="3">
        <v>637</v>
      </c>
      <c r="I710" s="1">
        <v>1899</v>
      </c>
      <c r="L710" s="1">
        <v>49235</v>
      </c>
      <c r="M710" s="2">
        <v>39213</v>
      </c>
      <c r="N710" s="3">
        <v>5351</v>
      </c>
      <c r="O710" s="1">
        <v>300</v>
      </c>
    </row>
    <row r="711" spans="1:15">
      <c r="A711" s="1">
        <v>49051</v>
      </c>
      <c r="B711" s="2">
        <v>39212</v>
      </c>
      <c r="C711" s="3">
        <v>1121</v>
      </c>
      <c r="D711" s="1">
        <v>690</v>
      </c>
      <c r="F711" s="1">
        <v>1004</v>
      </c>
      <c r="G711" s="2">
        <v>38730</v>
      </c>
      <c r="H711" s="3">
        <v>1246</v>
      </c>
      <c r="I711" s="1">
        <v>19999</v>
      </c>
      <c r="L711" s="1">
        <v>49051</v>
      </c>
      <c r="M711" s="2">
        <v>39212</v>
      </c>
      <c r="N711" s="3">
        <v>1121</v>
      </c>
      <c r="O711" s="1">
        <v>690</v>
      </c>
    </row>
    <row r="712" spans="1:15">
      <c r="A712" s="1">
        <v>49092</v>
      </c>
      <c r="B712" s="2">
        <v>39212</v>
      </c>
      <c r="C712" s="3">
        <v>2787</v>
      </c>
      <c r="D712" s="1">
        <v>1949</v>
      </c>
      <c r="F712" s="1">
        <v>1023</v>
      </c>
      <c r="G712" s="2">
        <v>38730</v>
      </c>
      <c r="H712" s="3">
        <v>449</v>
      </c>
      <c r="I712" s="1">
        <v>4278</v>
      </c>
      <c r="L712" s="1">
        <v>49092</v>
      </c>
      <c r="M712" s="2">
        <v>39212</v>
      </c>
      <c r="N712" s="3">
        <v>2787</v>
      </c>
      <c r="O712" s="1">
        <v>1949</v>
      </c>
    </row>
    <row r="713" spans="1:15">
      <c r="A713" s="1">
        <v>49125</v>
      </c>
      <c r="B713" s="2">
        <v>39212</v>
      </c>
      <c r="C713" s="3">
        <v>4876</v>
      </c>
      <c r="D713" s="1">
        <v>249</v>
      </c>
      <c r="F713" s="1">
        <v>1039</v>
      </c>
      <c r="G713" s="2">
        <v>38730</v>
      </c>
      <c r="H713" s="3">
        <v>977</v>
      </c>
      <c r="I713" s="1">
        <v>889</v>
      </c>
      <c r="L713" s="1">
        <v>49125</v>
      </c>
      <c r="M713" s="2">
        <v>39212</v>
      </c>
      <c r="N713" s="3">
        <v>4876</v>
      </c>
      <c r="O713" s="1">
        <v>249</v>
      </c>
    </row>
    <row r="714" spans="1:15">
      <c r="A714" s="1">
        <v>49130</v>
      </c>
      <c r="B714" s="2">
        <v>39212</v>
      </c>
      <c r="C714" s="3">
        <v>5649</v>
      </c>
      <c r="D714" s="1">
        <v>6999</v>
      </c>
      <c r="F714" s="1">
        <v>879</v>
      </c>
      <c r="G714" s="2">
        <v>38729</v>
      </c>
      <c r="H714" s="3">
        <v>1121</v>
      </c>
      <c r="I714" s="1">
        <v>239</v>
      </c>
      <c r="L714" s="1">
        <v>49130</v>
      </c>
      <c r="M714" s="2">
        <v>39212</v>
      </c>
      <c r="N714" s="3">
        <v>5649</v>
      </c>
      <c r="O714" s="1">
        <v>6999</v>
      </c>
    </row>
    <row r="715" spans="1:15">
      <c r="A715" s="1">
        <v>48992</v>
      </c>
      <c r="B715" s="2">
        <v>39211</v>
      </c>
      <c r="C715" s="3">
        <v>3212</v>
      </c>
      <c r="D715" s="1">
        <v>299</v>
      </c>
      <c r="F715" s="1">
        <v>933</v>
      </c>
      <c r="G715" s="2">
        <v>38729</v>
      </c>
      <c r="H715" s="3">
        <v>284</v>
      </c>
      <c r="I715" s="1">
        <v>299</v>
      </c>
      <c r="L715" s="1">
        <v>48992</v>
      </c>
      <c r="M715" s="2">
        <v>39211</v>
      </c>
      <c r="N715" s="3">
        <v>3212</v>
      </c>
      <c r="O715" s="1">
        <v>299</v>
      </c>
    </row>
    <row r="716" spans="1:15">
      <c r="A716" s="1">
        <v>48931</v>
      </c>
      <c r="B716" s="2">
        <v>39210</v>
      </c>
      <c r="C716" s="3">
        <v>5764</v>
      </c>
      <c r="D716" s="1">
        <v>299</v>
      </c>
      <c r="F716" s="1">
        <v>935</v>
      </c>
      <c r="G716" s="2">
        <v>38729</v>
      </c>
      <c r="H716" s="3">
        <v>332</v>
      </c>
      <c r="I716" s="1">
        <v>24230</v>
      </c>
      <c r="L716" s="1">
        <v>48931</v>
      </c>
      <c r="M716" s="2">
        <v>39210</v>
      </c>
      <c r="N716" s="3">
        <v>5764</v>
      </c>
      <c r="O716" s="1">
        <v>299</v>
      </c>
    </row>
    <row r="717" spans="1:15">
      <c r="A717" s="1">
        <v>48807</v>
      </c>
      <c r="B717" s="2">
        <v>39209</v>
      </c>
      <c r="C717" s="3">
        <v>3785</v>
      </c>
      <c r="D717" s="1">
        <v>169</v>
      </c>
      <c r="F717" s="1">
        <v>796</v>
      </c>
      <c r="G717" s="2">
        <v>38728</v>
      </c>
      <c r="H717" s="3">
        <v>1041</v>
      </c>
      <c r="I717" s="1">
        <v>490</v>
      </c>
      <c r="L717" s="1">
        <v>48807</v>
      </c>
      <c r="M717" s="2">
        <v>39209</v>
      </c>
      <c r="N717" s="3">
        <v>3785</v>
      </c>
      <c r="O717" s="1">
        <v>169</v>
      </c>
    </row>
    <row r="718" spans="1:15">
      <c r="A718" s="1">
        <v>48822</v>
      </c>
      <c r="B718" s="2">
        <v>39209</v>
      </c>
      <c r="C718" s="3">
        <v>542</v>
      </c>
      <c r="D718" s="1">
        <v>553</v>
      </c>
      <c r="F718" s="1">
        <v>829</v>
      </c>
      <c r="G718" s="2">
        <v>38728</v>
      </c>
      <c r="H718" s="3">
        <v>1096</v>
      </c>
      <c r="I718" s="1">
        <v>1299</v>
      </c>
      <c r="L718" s="1">
        <v>48822</v>
      </c>
      <c r="M718" s="2">
        <v>39209</v>
      </c>
      <c r="N718" s="3">
        <v>542</v>
      </c>
      <c r="O718" s="1">
        <v>553</v>
      </c>
    </row>
    <row r="719" spans="1:15">
      <c r="A719" s="1">
        <v>48834</v>
      </c>
      <c r="B719" s="2">
        <v>39209</v>
      </c>
      <c r="C719" s="3">
        <v>637</v>
      </c>
      <c r="D719" s="1">
        <v>1480</v>
      </c>
      <c r="F719" s="1">
        <v>851</v>
      </c>
      <c r="G719" s="2">
        <v>38728</v>
      </c>
      <c r="H719" s="3">
        <v>284</v>
      </c>
      <c r="I719" s="1">
        <v>124</v>
      </c>
      <c r="L719" s="1">
        <v>48834</v>
      </c>
      <c r="M719" s="2">
        <v>39209</v>
      </c>
      <c r="N719" s="3">
        <v>637</v>
      </c>
      <c r="O719" s="1">
        <v>1480</v>
      </c>
    </row>
    <row r="720" spans="1:15">
      <c r="A720" s="1">
        <v>48630</v>
      </c>
      <c r="B720" s="2">
        <v>39208</v>
      </c>
      <c r="C720" s="3">
        <v>1686</v>
      </c>
      <c r="D720" s="1">
        <v>4317</v>
      </c>
      <c r="F720" s="1">
        <v>720</v>
      </c>
      <c r="G720" s="2">
        <v>38727</v>
      </c>
      <c r="H720" s="3">
        <v>1006</v>
      </c>
      <c r="I720" s="1">
        <v>279</v>
      </c>
      <c r="L720" s="1">
        <v>48630</v>
      </c>
      <c r="M720" s="2">
        <v>39208</v>
      </c>
      <c r="N720" s="3">
        <v>1686</v>
      </c>
      <c r="O720" s="1">
        <v>4317</v>
      </c>
    </row>
    <row r="721" spans="1:15">
      <c r="A721" s="1">
        <v>48672</v>
      </c>
      <c r="B721" s="2">
        <v>39208</v>
      </c>
      <c r="C721" s="3">
        <v>338</v>
      </c>
      <c r="D721" s="1">
        <v>1998</v>
      </c>
      <c r="F721" s="1">
        <v>759</v>
      </c>
      <c r="G721" s="2">
        <v>38727</v>
      </c>
      <c r="H721" s="3">
        <v>527</v>
      </c>
      <c r="I721" s="1">
        <v>199</v>
      </c>
      <c r="L721" s="1">
        <v>48672</v>
      </c>
      <c r="M721" s="2">
        <v>39208</v>
      </c>
      <c r="N721" s="3">
        <v>338</v>
      </c>
      <c r="O721" s="1">
        <v>1998</v>
      </c>
    </row>
    <row r="722" spans="1:15">
      <c r="A722" s="1">
        <v>48685</v>
      </c>
      <c r="B722" s="2">
        <v>39208</v>
      </c>
      <c r="C722" s="3">
        <v>4011</v>
      </c>
      <c r="D722" s="1">
        <v>599</v>
      </c>
      <c r="F722" s="1">
        <v>781</v>
      </c>
      <c r="G722" s="2">
        <v>38727</v>
      </c>
      <c r="H722" s="3">
        <v>977</v>
      </c>
      <c r="I722" s="1">
        <v>2990</v>
      </c>
      <c r="L722" s="1">
        <v>48685</v>
      </c>
      <c r="M722" s="2">
        <v>39208</v>
      </c>
      <c r="N722" s="3">
        <v>4011</v>
      </c>
      <c r="O722" s="1">
        <v>599</v>
      </c>
    </row>
    <row r="723" spans="1:15">
      <c r="A723" s="1">
        <v>48738</v>
      </c>
      <c r="B723" s="2">
        <v>39208</v>
      </c>
      <c r="C723" s="3">
        <v>6716</v>
      </c>
      <c r="D723" s="1">
        <v>120</v>
      </c>
      <c r="F723" s="1">
        <v>693</v>
      </c>
      <c r="G723" s="2">
        <v>38726</v>
      </c>
      <c r="H723" s="3">
        <v>915</v>
      </c>
      <c r="I723" s="1">
        <v>997</v>
      </c>
      <c r="L723" s="1">
        <v>48738</v>
      </c>
      <c r="M723" s="2">
        <v>39208</v>
      </c>
      <c r="N723" s="3">
        <v>6716</v>
      </c>
      <c r="O723" s="1">
        <v>120</v>
      </c>
    </row>
    <row r="724" spans="1:15">
      <c r="A724" s="1">
        <v>48510</v>
      </c>
      <c r="B724" s="2">
        <v>39207</v>
      </c>
      <c r="C724" s="3">
        <v>1686</v>
      </c>
      <c r="D724" s="1">
        <v>2899</v>
      </c>
      <c r="F724" s="1">
        <v>696</v>
      </c>
      <c r="G724" s="2">
        <v>38726</v>
      </c>
      <c r="H724" s="3">
        <v>921</v>
      </c>
      <c r="I724" s="1">
        <v>1527</v>
      </c>
      <c r="L724" s="1">
        <v>48510</v>
      </c>
      <c r="M724" s="2">
        <v>39207</v>
      </c>
      <c r="N724" s="3">
        <v>1686</v>
      </c>
      <c r="O724" s="1">
        <v>2899</v>
      </c>
    </row>
    <row r="725" spans="1:15">
      <c r="A725" s="1">
        <v>48356</v>
      </c>
      <c r="B725" s="2">
        <v>39205</v>
      </c>
      <c r="C725" s="3">
        <v>4608</v>
      </c>
      <c r="D725" s="1">
        <v>1599</v>
      </c>
      <c r="F725" s="1">
        <v>697</v>
      </c>
      <c r="G725" s="2">
        <v>38726</v>
      </c>
      <c r="H725" s="3">
        <v>923</v>
      </c>
      <c r="I725" s="1">
        <v>1499</v>
      </c>
      <c r="L725" s="1">
        <v>48356</v>
      </c>
      <c r="M725" s="2">
        <v>39205</v>
      </c>
      <c r="N725" s="3">
        <v>4608</v>
      </c>
      <c r="O725" s="1">
        <v>1599</v>
      </c>
    </row>
    <row r="726" spans="1:15">
      <c r="A726" s="1">
        <v>48236</v>
      </c>
      <c r="B726" s="2">
        <v>39204</v>
      </c>
      <c r="C726" s="3">
        <v>2800</v>
      </c>
      <c r="D726" s="1">
        <v>1033</v>
      </c>
      <c r="F726" s="1">
        <v>596</v>
      </c>
      <c r="G726" s="2">
        <v>38725</v>
      </c>
      <c r="H726" s="3">
        <v>805</v>
      </c>
      <c r="I726" s="1">
        <v>1420</v>
      </c>
      <c r="L726" s="1">
        <v>48236</v>
      </c>
      <c r="M726" s="2">
        <v>39204</v>
      </c>
      <c r="N726" s="3">
        <v>2800</v>
      </c>
      <c r="O726" s="1">
        <v>1033</v>
      </c>
    </row>
    <row r="727" spans="1:15">
      <c r="A727" s="1">
        <v>48283</v>
      </c>
      <c r="B727" s="2">
        <v>39204</v>
      </c>
      <c r="C727" s="3">
        <v>5705</v>
      </c>
      <c r="D727" s="1">
        <v>2500</v>
      </c>
      <c r="F727" s="1">
        <v>605</v>
      </c>
      <c r="G727" s="2">
        <v>38725</v>
      </c>
      <c r="H727" s="3">
        <v>820</v>
      </c>
      <c r="I727" s="1">
        <v>29509</v>
      </c>
      <c r="L727" s="1">
        <v>48283</v>
      </c>
      <c r="M727" s="2">
        <v>39204</v>
      </c>
      <c r="N727" s="3">
        <v>5705</v>
      </c>
      <c r="O727" s="1">
        <v>2500</v>
      </c>
    </row>
    <row r="728" spans="1:15">
      <c r="A728" s="1">
        <v>48284</v>
      </c>
      <c r="B728" s="2">
        <v>39204</v>
      </c>
      <c r="C728" s="3">
        <v>5764</v>
      </c>
      <c r="D728" s="1">
        <v>2490</v>
      </c>
      <c r="F728" s="1">
        <v>482</v>
      </c>
      <c r="G728" s="2">
        <v>38724</v>
      </c>
      <c r="H728" s="3">
        <v>332</v>
      </c>
      <c r="I728" s="1">
        <v>316</v>
      </c>
      <c r="L728" s="1">
        <v>48284</v>
      </c>
      <c r="M728" s="2">
        <v>39204</v>
      </c>
      <c r="N728" s="3">
        <v>5764</v>
      </c>
      <c r="O728" s="1">
        <v>2490</v>
      </c>
    </row>
    <row r="729" spans="1:15">
      <c r="A729" s="1">
        <v>48292</v>
      </c>
      <c r="B729" s="2">
        <v>39204</v>
      </c>
      <c r="C729" s="3">
        <v>6619</v>
      </c>
      <c r="D729" s="1">
        <v>3000</v>
      </c>
      <c r="F729" s="1">
        <v>522</v>
      </c>
      <c r="G729" s="2">
        <v>38724</v>
      </c>
      <c r="H729" s="3">
        <v>742</v>
      </c>
      <c r="I729" s="1">
        <v>499</v>
      </c>
      <c r="L729" s="1">
        <v>48292</v>
      </c>
      <c r="M729" s="2">
        <v>39204</v>
      </c>
      <c r="N729" s="3">
        <v>6619</v>
      </c>
      <c r="O729" s="1">
        <v>3000</v>
      </c>
    </row>
    <row r="730" spans="1:15">
      <c r="A730" s="1">
        <v>48065</v>
      </c>
      <c r="B730" s="2">
        <v>39203</v>
      </c>
      <c r="C730" s="3">
        <v>1006</v>
      </c>
      <c r="D730" s="1">
        <v>395</v>
      </c>
      <c r="F730" s="1">
        <v>525</v>
      </c>
      <c r="G730" s="2">
        <v>38724</v>
      </c>
      <c r="H730" s="3">
        <v>748</v>
      </c>
      <c r="I730" s="1">
        <v>79</v>
      </c>
      <c r="L730" s="1">
        <v>48065</v>
      </c>
      <c r="M730" s="2">
        <v>39203</v>
      </c>
      <c r="N730" s="3">
        <v>1006</v>
      </c>
      <c r="O730" s="1">
        <v>395</v>
      </c>
    </row>
    <row r="731" spans="1:15">
      <c r="A731" s="1">
        <v>48115</v>
      </c>
      <c r="B731" s="2">
        <v>39203</v>
      </c>
      <c r="C731" s="3">
        <v>2942</v>
      </c>
      <c r="D731" s="1">
        <v>1960</v>
      </c>
      <c r="F731" s="1">
        <v>443</v>
      </c>
      <c r="G731" s="2">
        <v>38723</v>
      </c>
      <c r="H731" s="3">
        <v>637</v>
      </c>
      <c r="I731" s="1">
        <v>715</v>
      </c>
      <c r="L731" s="1">
        <v>48115</v>
      </c>
      <c r="M731" s="2">
        <v>39203</v>
      </c>
      <c r="N731" s="3">
        <v>2942</v>
      </c>
      <c r="O731" s="1">
        <v>1960</v>
      </c>
    </row>
    <row r="732" spans="1:15">
      <c r="A732" s="1">
        <v>48118</v>
      </c>
      <c r="B732" s="2">
        <v>39203</v>
      </c>
      <c r="C732" s="3">
        <v>3127</v>
      </c>
      <c r="D732" s="1">
        <v>1690</v>
      </c>
      <c r="F732" s="1">
        <v>361</v>
      </c>
      <c r="G732" s="2">
        <v>38722</v>
      </c>
      <c r="H732" s="3">
        <v>527</v>
      </c>
      <c r="I732" s="1">
        <v>90</v>
      </c>
      <c r="L732" s="1">
        <v>48118</v>
      </c>
      <c r="M732" s="2">
        <v>39203</v>
      </c>
      <c r="N732" s="3">
        <v>3127</v>
      </c>
      <c r="O732" s="1">
        <v>1690</v>
      </c>
    </row>
    <row r="733" spans="1:15">
      <c r="A733" s="1">
        <v>48145</v>
      </c>
      <c r="B733" s="2">
        <v>39203</v>
      </c>
      <c r="C733" s="3">
        <v>4687</v>
      </c>
      <c r="D733" s="1">
        <v>19094</v>
      </c>
      <c r="F733" s="1">
        <v>396</v>
      </c>
      <c r="G733" s="2">
        <v>38722</v>
      </c>
      <c r="H733" s="3">
        <v>62</v>
      </c>
      <c r="I733" s="1">
        <v>99</v>
      </c>
      <c r="L733" s="1">
        <v>48145</v>
      </c>
      <c r="M733" s="2">
        <v>39203</v>
      </c>
      <c r="N733" s="3">
        <v>4687</v>
      </c>
      <c r="O733" s="1">
        <v>19094</v>
      </c>
    </row>
    <row r="734" spans="1:15">
      <c r="A734" s="1">
        <v>47953</v>
      </c>
      <c r="B734" s="2">
        <v>39202</v>
      </c>
      <c r="C734" s="3">
        <v>1121</v>
      </c>
      <c r="D734" s="1">
        <v>838</v>
      </c>
      <c r="F734" s="1">
        <v>273</v>
      </c>
      <c r="G734" s="2">
        <v>38721</v>
      </c>
      <c r="H734" s="3">
        <v>338</v>
      </c>
      <c r="I734" s="1">
        <v>11986</v>
      </c>
      <c r="L734" s="1">
        <v>47953</v>
      </c>
      <c r="M734" s="2">
        <v>39202</v>
      </c>
      <c r="N734" s="3">
        <v>1121</v>
      </c>
      <c r="O734" s="1">
        <v>838</v>
      </c>
    </row>
    <row r="735" spans="1:15">
      <c r="A735" s="1">
        <v>47975</v>
      </c>
      <c r="B735" s="2">
        <v>39202</v>
      </c>
      <c r="C735" s="3">
        <v>1686</v>
      </c>
      <c r="D735" s="1">
        <v>1200</v>
      </c>
      <c r="F735" s="1">
        <v>124</v>
      </c>
      <c r="G735" s="2">
        <v>38719</v>
      </c>
      <c r="H735" s="3">
        <v>198</v>
      </c>
      <c r="I735" s="1">
        <v>599</v>
      </c>
      <c r="L735" s="1">
        <v>47975</v>
      </c>
      <c r="M735" s="2">
        <v>39202</v>
      </c>
      <c r="N735" s="3">
        <v>1686</v>
      </c>
      <c r="O735" s="1">
        <v>1200</v>
      </c>
    </row>
    <row r="736" spans="1:15">
      <c r="A736" s="1">
        <v>47981</v>
      </c>
      <c r="B736" s="2">
        <v>39202</v>
      </c>
      <c r="C736" s="3">
        <v>1930</v>
      </c>
      <c r="D736" s="1">
        <v>39</v>
      </c>
      <c r="F736" s="1">
        <v>86</v>
      </c>
      <c r="G736" s="2">
        <v>38718</v>
      </c>
      <c r="H736" s="3">
        <v>92</v>
      </c>
      <c r="I736" s="1">
        <v>45</v>
      </c>
      <c r="L736" s="1">
        <v>47981</v>
      </c>
      <c r="M736" s="2">
        <v>39202</v>
      </c>
      <c r="N736" s="3">
        <v>1930</v>
      </c>
      <c r="O736" s="1">
        <v>39</v>
      </c>
    </row>
    <row r="737" spans="1:15">
      <c r="A737" s="1">
        <v>47995</v>
      </c>
      <c r="B737" s="2">
        <v>39202</v>
      </c>
      <c r="C737" s="3">
        <v>2995</v>
      </c>
      <c r="D737" s="1">
        <v>138</v>
      </c>
      <c r="L737" s="1">
        <v>47995</v>
      </c>
      <c r="M737" s="2">
        <v>39202</v>
      </c>
      <c r="N737" s="3">
        <v>2995</v>
      </c>
      <c r="O737" s="1">
        <v>138</v>
      </c>
    </row>
    <row r="738" spans="1:15">
      <c r="A738" s="1">
        <v>47887</v>
      </c>
      <c r="B738" s="2">
        <v>39201</v>
      </c>
      <c r="C738" s="3">
        <v>4866</v>
      </c>
      <c r="D738" s="1">
        <v>1190</v>
      </c>
      <c r="L738" s="1">
        <v>47887</v>
      </c>
      <c r="M738" s="2">
        <v>39201</v>
      </c>
      <c r="N738" s="3">
        <v>4866</v>
      </c>
      <c r="O738" s="1">
        <v>1190</v>
      </c>
    </row>
    <row r="739" spans="1:15">
      <c r="A739" s="1">
        <v>47925</v>
      </c>
      <c r="B739" s="2">
        <v>39201</v>
      </c>
      <c r="C739" s="3">
        <v>6736</v>
      </c>
      <c r="D739" s="1">
        <v>500</v>
      </c>
      <c r="L739" s="1">
        <v>47925</v>
      </c>
      <c r="M739" s="2">
        <v>39201</v>
      </c>
      <c r="N739" s="3">
        <v>6736</v>
      </c>
      <c r="O739" s="1">
        <v>500</v>
      </c>
    </row>
    <row r="740" spans="1:15">
      <c r="A740" s="1">
        <v>47662</v>
      </c>
      <c r="B740" s="2">
        <v>39200</v>
      </c>
      <c r="C740" s="3">
        <v>1446</v>
      </c>
      <c r="D740" s="1">
        <v>2133</v>
      </c>
      <c r="L740" s="1">
        <v>47662</v>
      </c>
      <c r="M740" s="2">
        <v>39200</v>
      </c>
      <c r="N740" s="3">
        <v>1446</v>
      </c>
      <c r="O740" s="1">
        <v>2133</v>
      </c>
    </row>
    <row r="741" spans="1:15">
      <c r="A741" s="1">
        <v>47675</v>
      </c>
      <c r="B741" s="2">
        <v>39200</v>
      </c>
      <c r="C741" s="3">
        <v>1686</v>
      </c>
      <c r="D741" s="1">
        <v>149</v>
      </c>
      <c r="L741" s="1">
        <v>47675</v>
      </c>
      <c r="M741" s="2">
        <v>39200</v>
      </c>
      <c r="N741" s="3">
        <v>1686</v>
      </c>
      <c r="O741" s="1">
        <v>149</v>
      </c>
    </row>
    <row r="742" spans="1:15">
      <c r="A742" s="1">
        <v>47780</v>
      </c>
      <c r="B742" s="2">
        <v>39200</v>
      </c>
      <c r="C742" s="3">
        <v>6736</v>
      </c>
      <c r="D742" s="1">
        <v>900</v>
      </c>
      <c r="L742" s="1">
        <v>47780</v>
      </c>
      <c r="M742" s="2">
        <v>39200</v>
      </c>
      <c r="N742" s="3">
        <v>6736</v>
      </c>
      <c r="O742" s="1">
        <v>900</v>
      </c>
    </row>
    <row r="743" spans="1:15">
      <c r="A743" s="1">
        <v>47556</v>
      </c>
      <c r="B743" s="2">
        <v>39199</v>
      </c>
      <c r="C743" s="3">
        <v>1335</v>
      </c>
      <c r="D743" s="1">
        <v>12900</v>
      </c>
      <c r="L743" s="1">
        <v>47556</v>
      </c>
      <c r="M743" s="2">
        <v>39199</v>
      </c>
      <c r="N743" s="3">
        <v>1335</v>
      </c>
      <c r="O743" s="1">
        <v>12900</v>
      </c>
    </row>
    <row r="744" spans="1:15">
      <c r="A744" s="1">
        <v>47624</v>
      </c>
      <c r="B744" s="2">
        <v>39199</v>
      </c>
      <c r="C744" s="3">
        <v>6000</v>
      </c>
      <c r="D744" s="1">
        <v>615</v>
      </c>
      <c r="L744" s="1">
        <v>47624</v>
      </c>
      <c r="M744" s="2">
        <v>39199</v>
      </c>
      <c r="N744" s="3">
        <v>6000</v>
      </c>
      <c r="O744" s="1">
        <v>615</v>
      </c>
    </row>
    <row r="745" spans="1:15">
      <c r="A745" s="1">
        <v>47463</v>
      </c>
      <c r="B745" s="2">
        <v>39198</v>
      </c>
      <c r="C745" s="3">
        <v>1500</v>
      </c>
      <c r="D745" s="1">
        <v>116</v>
      </c>
      <c r="L745" s="1">
        <v>47463</v>
      </c>
      <c r="M745" s="2">
        <v>39198</v>
      </c>
      <c r="N745" s="3">
        <v>1500</v>
      </c>
      <c r="O745" s="1">
        <v>116</v>
      </c>
    </row>
    <row r="746" spans="1:15">
      <c r="A746" s="1">
        <v>47491</v>
      </c>
      <c r="B746" s="2">
        <v>39198</v>
      </c>
      <c r="C746" s="3">
        <v>2956</v>
      </c>
      <c r="D746" s="1">
        <v>200</v>
      </c>
      <c r="L746" s="1">
        <v>47491</v>
      </c>
      <c r="M746" s="2">
        <v>39198</v>
      </c>
      <c r="N746" s="3">
        <v>2956</v>
      </c>
      <c r="O746" s="1">
        <v>200</v>
      </c>
    </row>
    <row r="747" spans="1:15">
      <c r="A747" s="1">
        <v>47514</v>
      </c>
      <c r="B747" s="2">
        <v>39198</v>
      </c>
      <c r="C747" s="3">
        <v>4011</v>
      </c>
      <c r="D747" s="1">
        <v>70</v>
      </c>
      <c r="L747" s="1">
        <v>47514</v>
      </c>
      <c r="M747" s="2">
        <v>39198</v>
      </c>
      <c r="N747" s="3">
        <v>4011</v>
      </c>
      <c r="O747" s="1">
        <v>70</v>
      </c>
    </row>
    <row r="748" spans="1:15">
      <c r="A748" s="1">
        <v>47435</v>
      </c>
      <c r="B748" s="2">
        <v>39197</v>
      </c>
      <c r="C748" s="3">
        <v>5781</v>
      </c>
      <c r="D748" s="1">
        <v>239</v>
      </c>
      <c r="L748" s="1">
        <v>47435</v>
      </c>
      <c r="M748" s="2">
        <v>39197</v>
      </c>
      <c r="N748" s="3">
        <v>5781</v>
      </c>
      <c r="O748" s="1">
        <v>239</v>
      </c>
    </row>
    <row r="749" spans="1:15">
      <c r="A749" s="1">
        <v>47441</v>
      </c>
      <c r="B749" s="2">
        <v>39197</v>
      </c>
      <c r="C749" s="3">
        <v>6619</v>
      </c>
      <c r="D749" s="1">
        <v>3080</v>
      </c>
      <c r="L749" s="1">
        <v>47441</v>
      </c>
      <c r="M749" s="2">
        <v>39197</v>
      </c>
      <c r="N749" s="3">
        <v>6619</v>
      </c>
      <c r="O749" s="1">
        <v>3080</v>
      </c>
    </row>
    <row r="750" spans="1:15">
      <c r="A750" s="1">
        <v>47311</v>
      </c>
      <c r="B750" s="2">
        <v>39196</v>
      </c>
      <c r="C750" s="3">
        <v>3508</v>
      </c>
      <c r="D750" s="1">
        <v>1400</v>
      </c>
      <c r="L750" s="1">
        <v>47311</v>
      </c>
      <c r="M750" s="2">
        <v>39196</v>
      </c>
      <c r="N750" s="3">
        <v>3508</v>
      </c>
      <c r="O750" s="1">
        <v>1400</v>
      </c>
    </row>
    <row r="751" spans="1:15">
      <c r="A751" s="1">
        <v>47312</v>
      </c>
      <c r="B751" s="2">
        <v>39196</v>
      </c>
      <c r="C751" s="3">
        <v>3558</v>
      </c>
      <c r="D751" s="1">
        <v>160</v>
      </c>
      <c r="L751" s="1">
        <v>47312</v>
      </c>
      <c r="M751" s="2">
        <v>39196</v>
      </c>
      <c r="N751" s="3">
        <v>3558</v>
      </c>
      <c r="O751" s="1">
        <v>160</v>
      </c>
    </row>
    <row r="752" spans="1:15">
      <c r="A752" s="1">
        <v>47313</v>
      </c>
      <c r="B752" s="2">
        <v>39196</v>
      </c>
      <c r="C752" s="3">
        <v>3610</v>
      </c>
      <c r="D752" s="1">
        <v>199</v>
      </c>
      <c r="L752" s="1">
        <v>47313</v>
      </c>
      <c r="M752" s="2">
        <v>39196</v>
      </c>
      <c r="N752" s="3">
        <v>3610</v>
      </c>
      <c r="O752" s="1">
        <v>199</v>
      </c>
    </row>
    <row r="753" spans="1:15">
      <c r="A753" s="1">
        <v>47318</v>
      </c>
      <c r="B753" s="2">
        <v>39196</v>
      </c>
      <c r="C753" s="3">
        <v>3873</v>
      </c>
      <c r="D753" s="1">
        <v>85</v>
      </c>
      <c r="L753" s="1">
        <v>47318</v>
      </c>
      <c r="M753" s="2">
        <v>39196</v>
      </c>
      <c r="N753" s="3">
        <v>3873</v>
      </c>
      <c r="O753" s="1">
        <v>85</v>
      </c>
    </row>
    <row r="754" spans="1:15">
      <c r="A754" s="1">
        <v>47340</v>
      </c>
      <c r="B754" s="2">
        <v>39196</v>
      </c>
      <c r="C754" s="3">
        <v>5781</v>
      </c>
      <c r="D754" s="1">
        <v>638</v>
      </c>
      <c r="L754" s="1">
        <v>47340</v>
      </c>
      <c r="M754" s="2">
        <v>39196</v>
      </c>
      <c r="N754" s="3">
        <v>5781</v>
      </c>
      <c r="O754" s="1">
        <v>638</v>
      </c>
    </row>
    <row r="755" spans="1:15">
      <c r="A755" s="1">
        <v>47362</v>
      </c>
      <c r="B755" s="2">
        <v>39196</v>
      </c>
      <c r="C755" s="3">
        <v>6716</v>
      </c>
      <c r="D755" s="1">
        <v>400</v>
      </c>
      <c r="L755" s="1">
        <v>47362</v>
      </c>
      <c r="M755" s="2">
        <v>39196</v>
      </c>
      <c r="N755" s="3">
        <v>6716</v>
      </c>
      <c r="O755" s="1">
        <v>400</v>
      </c>
    </row>
    <row r="756" spans="1:15">
      <c r="A756" s="1">
        <v>46911</v>
      </c>
      <c r="B756" s="2">
        <v>39195</v>
      </c>
      <c r="C756" s="3">
        <v>1672</v>
      </c>
      <c r="D756" s="1">
        <v>158</v>
      </c>
      <c r="L756" s="1">
        <v>46911</v>
      </c>
      <c r="M756" s="2">
        <v>39195</v>
      </c>
      <c r="N756" s="3">
        <v>1672</v>
      </c>
      <c r="O756" s="1">
        <v>158</v>
      </c>
    </row>
    <row r="757" spans="1:15">
      <c r="A757" s="1">
        <v>47015</v>
      </c>
      <c r="B757" s="2">
        <v>39195</v>
      </c>
      <c r="C757" s="3">
        <v>3233</v>
      </c>
      <c r="D757" s="1">
        <v>999</v>
      </c>
      <c r="L757" s="1">
        <v>47015</v>
      </c>
      <c r="M757" s="2">
        <v>39195</v>
      </c>
      <c r="N757" s="3">
        <v>3233</v>
      </c>
      <c r="O757" s="1">
        <v>999</v>
      </c>
    </row>
    <row r="758" spans="1:15">
      <c r="A758" s="1">
        <v>47023</v>
      </c>
      <c r="B758" s="2">
        <v>39195</v>
      </c>
      <c r="C758" s="3">
        <v>332</v>
      </c>
      <c r="D758" s="1">
        <v>2374</v>
      </c>
      <c r="L758" s="1">
        <v>47023</v>
      </c>
      <c r="M758" s="2">
        <v>39195</v>
      </c>
      <c r="N758" s="3">
        <v>332</v>
      </c>
      <c r="O758" s="1">
        <v>2374</v>
      </c>
    </row>
    <row r="759" spans="1:15">
      <c r="A759" s="1">
        <v>47048</v>
      </c>
      <c r="B759" s="2">
        <v>39195</v>
      </c>
      <c r="C759" s="3">
        <v>3675</v>
      </c>
      <c r="D759" s="1">
        <v>3591</v>
      </c>
      <c r="L759" s="1">
        <v>47048</v>
      </c>
      <c r="M759" s="2">
        <v>39195</v>
      </c>
      <c r="N759" s="3">
        <v>3675</v>
      </c>
      <c r="O759" s="1">
        <v>3591</v>
      </c>
    </row>
    <row r="760" spans="1:15">
      <c r="A760" s="1">
        <v>47097</v>
      </c>
      <c r="B760" s="2">
        <v>39195</v>
      </c>
      <c r="C760" s="3">
        <v>449</v>
      </c>
      <c r="D760" s="1">
        <v>1598</v>
      </c>
      <c r="L760" s="1">
        <v>47097</v>
      </c>
      <c r="M760" s="2">
        <v>39195</v>
      </c>
      <c r="N760" s="3">
        <v>449</v>
      </c>
      <c r="O760" s="1">
        <v>1598</v>
      </c>
    </row>
    <row r="761" spans="1:15">
      <c r="A761" s="1">
        <v>47118</v>
      </c>
      <c r="B761" s="2">
        <v>39195</v>
      </c>
      <c r="C761" s="3">
        <v>4825</v>
      </c>
      <c r="D761" s="1">
        <v>1699</v>
      </c>
      <c r="L761" s="1">
        <v>47118</v>
      </c>
      <c r="M761" s="2">
        <v>39195</v>
      </c>
      <c r="N761" s="3">
        <v>4825</v>
      </c>
      <c r="O761" s="1">
        <v>1699</v>
      </c>
    </row>
    <row r="762" spans="1:15">
      <c r="A762" s="1">
        <v>47146</v>
      </c>
      <c r="B762" s="2">
        <v>39195</v>
      </c>
      <c r="C762" s="3">
        <v>539</v>
      </c>
      <c r="D762" s="1">
        <v>3997</v>
      </c>
      <c r="L762" s="1">
        <v>47146</v>
      </c>
      <c r="M762" s="2">
        <v>39195</v>
      </c>
      <c r="N762" s="3">
        <v>539</v>
      </c>
      <c r="O762" s="1">
        <v>3997</v>
      </c>
    </row>
    <row r="763" spans="1:15">
      <c r="A763" s="1">
        <v>46585</v>
      </c>
      <c r="B763" s="2">
        <v>39194</v>
      </c>
      <c r="C763" s="3">
        <v>2747</v>
      </c>
      <c r="D763" s="1">
        <v>84</v>
      </c>
      <c r="L763" s="1">
        <v>46585</v>
      </c>
      <c r="M763" s="2">
        <v>39194</v>
      </c>
      <c r="N763" s="3">
        <v>2747</v>
      </c>
      <c r="O763" s="1">
        <v>84</v>
      </c>
    </row>
    <row r="764" spans="1:15">
      <c r="A764" s="1">
        <v>46592</v>
      </c>
      <c r="B764" s="2">
        <v>39194</v>
      </c>
      <c r="C764" s="3">
        <v>284</v>
      </c>
      <c r="D764" s="1">
        <v>1499</v>
      </c>
      <c r="L764" s="1">
        <v>46592</v>
      </c>
      <c r="M764" s="2">
        <v>39194</v>
      </c>
      <c r="N764" s="3">
        <v>284</v>
      </c>
      <c r="O764" s="1">
        <v>1499</v>
      </c>
    </row>
    <row r="765" spans="1:15">
      <c r="A765" s="1">
        <v>46595</v>
      </c>
      <c r="B765" s="2">
        <v>39194</v>
      </c>
      <c r="C765" s="3">
        <v>287</v>
      </c>
      <c r="D765" s="1">
        <v>279</v>
      </c>
      <c r="L765" s="1">
        <v>46595</v>
      </c>
      <c r="M765" s="2">
        <v>39194</v>
      </c>
      <c r="N765" s="3">
        <v>287</v>
      </c>
      <c r="O765" s="1">
        <v>279</v>
      </c>
    </row>
    <row r="766" spans="1:15">
      <c r="A766" s="1">
        <v>46617</v>
      </c>
      <c r="B766" s="2">
        <v>39194</v>
      </c>
      <c r="C766" s="3">
        <v>3292</v>
      </c>
      <c r="D766" s="1">
        <v>5678</v>
      </c>
      <c r="L766" s="1">
        <v>46617</v>
      </c>
      <c r="M766" s="2">
        <v>39194</v>
      </c>
      <c r="N766" s="3">
        <v>3292</v>
      </c>
      <c r="O766" s="1">
        <v>5678</v>
      </c>
    </row>
    <row r="767" spans="1:15">
      <c r="A767" s="1">
        <v>46623</v>
      </c>
      <c r="B767" s="2">
        <v>39194</v>
      </c>
      <c r="C767" s="3">
        <v>332</v>
      </c>
      <c r="D767" s="1">
        <v>299</v>
      </c>
      <c r="L767" s="1">
        <v>46623</v>
      </c>
      <c r="M767" s="2">
        <v>39194</v>
      </c>
      <c r="N767" s="3">
        <v>332</v>
      </c>
      <c r="O767" s="1">
        <v>299</v>
      </c>
    </row>
    <row r="768" spans="1:15">
      <c r="A768" s="1">
        <v>46626</v>
      </c>
      <c r="B768" s="2">
        <v>39194</v>
      </c>
      <c r="C768" s="3">
        <v>338</v>
      </c>
      <c r="D768" s="1">
        <v>999</v>
      </c>
      <c r="L768" s="1">
        <v>46626</v>
      </c>
      <c r="M768" s="2">
        <v>39194</v>
      </c>
      <c r="N768" s="3">
        <v>338</v>
      </c>
      <c r="O768" s="1">
        <v>999</v>
      </c>
    </row>
    <row r="769" spans="1:15">
      <c r="A769" s="1">
        <v>46632</v>
      </c>
      <c r="B769" s="2">
        <v>39194</v>
      </c>
      <c r="C769" s="3">
        <v>3438</v>
      </c>
      <c r="D769" s="1">
        <v>2990</v>
      </c>
      <c r="L769" s="1">
        <v>46632</v>
      </c>
      <c r="M769" s="2">
        <v>39194</v>
      </c>
      <c r="N769" s="3">
        <v>3438</v>
      </c>
      <c r="O769" s="1">
        <v>2990</v>
      </c>
    </row>
    <row r="770" spans="1:15">
      <c r="A770" s="1">
        <v>46640</v>
      </c>
      <c r="B770" s="2">
        <v>39194</v>
      </c>
      <c r="C770" s="3">
        <v>3610</v>
      </c>
      <c r="D770" s="1">
        <v>14999</v>
      </c>
      <c r="L770" s="1">
        <v>46640</v>
      </c>
      <c r="M770" s="2">
        <v>39194</v>
      </c>
      <c r="N770" s="3">
        <v>3610</v>
      </c>
      <c r="O770" s="1">
        <v>14999</v>
      </c>
    </row>
    <row r="771" spans="1:15">
      <c r="A771" s="1">
        <v>46653</v>
      </c>
      <c r="B771" s="2">
        <v>39194</v>
      </c>
      <c r="C771" s="3">
        <v>3873</v>
      </c>
      <c r="D771" s="1">
        <v>90</v>
      </c>
      <c r="L771" s="1">
        <v>46653</v>
      </c>
      <c r="M771" s="2">
        <v>39194</v>
      </c>
      <c r="N771" s="3">
        <v>3873</v>
      </c>
      <c r="O771" s="1">
        <v>90</v>
      </c>
    </row>
    <row r="772" spans="1:15">
      <c r="A772" s="1">
        <v>46693</v>
      </c>
      <c r="B772" s="2">
        <v>39194</v>
      </c>
      <c r="C772" s="3">
        <v>449</v>
      </c>
      <c r="D772" s="1">
        <v>1498</v>
      </c>
      <c r="L772" s="1">
        <v>46693</v>
      </c>
      <c r="M772" s="2">
        <v>39194</v>
      </c>
      <c r="N772" s="3">
        <v>449</v>
      </c>
      <c r="O772" s="1">
        <v>1498</v>
      </c>
    </row>
    <row r="773" spans="1:15">
      <c r="A773" s="1">
        <v>46733</v>
      </c>
      <c r="B773" s="2">
        <v>39194</v>
      </c>
      <c r="C773" s="3">
        <v>5181</v>
      </c>
      <c r="D773" s="1">
        <v>1239</v>
      </c>
      <c r="L773" s="1">
        <v>46733</v>
      </c>
      <c r="M773" s="2">
        <v>39194</v>
      </c>
      <c r="N773" s="3">
        <v>5181</v>
      </c>
      <c r="O773" s="1">
        <v>1239</v>
      </c>
    </row>
    <row r="774" spans="1:15">
      <c r="A774" s="1">
        <v>46753</v>
      </c>
      <c r="B774" s="2">
        <v>39194</v>
      </c>
      <c r="C774" s="3">
        <v>5468</v>
      </c>
      <c r="D774" s="1">
        <v>2990</v>
      </c>
      <c r="L774" s="1">
        <v>46753</v>
      </c>
      <c r="M774" s="2">
        <v>39194</v>
      </c>
      <c r="N774" s="3">
        <v>5468</v>
      </c>
      <c r="O774" s="1">
        <v>2990</v>
      </c>
    </row>
    <row r="775" spans="1:15">
      <c r="A775" s="1">
        <v>46796</v>
      </c>
      <c r="B775" s="2">
        <v>39194</v>
      </c>
      <c r="C775" s="3">
        <v>6449</v>
      </c>
      <c r="D775" s="1">
        <v>1217</v>
      </c>
      <c r="L775" s="1">
        <v>46796</v>
      </c>
      <c r="M775" s="2">
        <v>39194</v>
      </c>
      <c r="N775" s="3">
        <v>6449</v>
      </c>
      <c r="O775" s="1">
        <v>1217</v>
      </c>
    </row>
    <row r="776" spans="1:15">
      <c r="A776" s="1">
        <v>46822</v>
      </c>
      <c r="B776" s="2">
        <v>39194</v>
      </c>
      <c r="C776" s="3">
        <v>6680</v>
      </c>
      <c r="D776" s="1">
        <v>3001</v>
      </c>
      <c r="L776" s="1">
        <v>46822</v>
      </c>
      <c r="M776" s="2">
        <v>39194</v>
      </c>
      <c r="N776" s="3">
        <v>6680</v>
      </c>
      <c r="O776" s="1">
        <v>3001</v>
      </c>
    </row>
    <row r="777" spans="1:15">
      <c r="A777" s="1">
        <v>46133</v>
      </c>
      <c r="B777" s="2">
        <v>39193</v>
      </c>
      <c r="C777" s="3">
        <v>1006</v>
      </c>
      <c r="D777" s="1">
        <v>454</v>
      </c>
      <c r="L777" s="1">
        <v>46133</v>
      </c>
      <c r="M777" s="2">
        <v>39193</v>
      </c>
      <c r="N777" s="3">
        <v>1006</v>
      </c>
      <c r="O777" s="1">
        <v>454</v>
      </c>
    </row>
    <row r="778" spans="1:15">
      <c r="A778" s="1">
        <v>46144</v>
      </c>
      <c r="B778" s="2">
        <v>39193</v>
      </c>
      <c r="C778" s="3">
        <v>1117</v>
      </c>
      <c r="D778" s="1">
        <v>500</v>
      </c>
      <c r="L778" s="1">
        <v>46144</v>
      </c>
      <c r="M778" s="2">
        <v>39193</v>
      </c>
      <c r="N778" s="3">
        <v>1117</v>
      </c>
      <c r="O778" s="1">
        <v>500</v>
      </c>
    </row>
    <row r="779" spans="1:15">
      <c r="A779" s="1">
        <v>46146</v>
      </c>
      <c r="B779" s="2">
        <v>39193</v>
      </c>
      <c r="C779" s="3">
        <v>1121</v>
      </c>
      <c r="D779" s="1">
        <v>1120</v>
      </c>
      <c r="L779" s="1">
        <v>46146</v>
      </c>
      <c r="M779" s="2">
        <v>39193</v>
      </c>
      <c r="N779" s="3">
        <v>1121</v>
      </c>
      <c r="O779" s="1">
        <v>1120</v>
      </c>
    </row>
    <row r="780" spans="1:15">
      <c r="A780" s="1">
        <v>46201</v>
      </c>
      <c r="B780" s="2">
        <v>39193</v>
      </c>
      <c r="C780" s="3">
        <v>1982</v>
      </c>
      <c r="D780" s="1">
        <v>5585</v>
      </c>
      <c r="L780" s="1">
        <v>46201</v>
      </c>
      <c r="M780" s="2">
        <v>39193</v>
      </c>
      <c r="N780" s="3">
        <v>1982</v>
      </c>
      <c r="O780" s="1">
        <v>5585</v>
      </c>
    </row>
    <row r="781" spans="1:15">
      <c r="A781" s="1">
        <v>46256</v>
      </c>
      <c r="B781" s="2">
        <v>39193</v>
      </c>
      <c r="C781" s="3">
        <v>284</v>
      </c>
      <c r="D781" s="1">
        <v>49</v>
      </c>
      <c r="L781" s="1">
        <v>46256</v>
      </c>
      <c r="M781" s="2">
        <v>39193</v>
      </c>
      <c r="N781" s="3">
        <v>284</v>
      </c>
      <c r="O781" s="1">
        <v>49</v>
      </c>
    </row>
    <row r="782" spans="1:15">
      <c r="A782" s="1">
        <v>46257</v>
      </c>
      <c r="B782" s="2">
        <v>39193</v>
      </c>
      <c r="C782" s="3">
        <v>2843</v>
      </c>
      <c r="D782" s="1">
        <v>5499</v>
      </c>
      <c r="L782" s="1">
        <v>46257</v>
      </c>
      <c r="M782" s="2">
        <v>39193</v>
      </c>
      <c r="N782" s="3">
        <v>2843</v>
      </c>
      <c r="O782" s="1">
        <v>5499</v>
      </c>
    </row>
    <row r="783" spans="1:15">
      <c r="A783" s="1">
        <v>46280</v>
      </c>
      <c r="B783" s="2">
        <v>39193</v>
      </c>
      <c r="C783" s="3">
        <v>3292</v>
      </c>
      <c r="D783" s="1">
        <v>19720</v>
      </c>
      <c r="L783" s="1">
        <v>46280</v>
      </c>
      <c r="M783" s="2">
        <v>39193</v>
      </c>
      <c r="N783" s="3">
        <v>3292</v>
      </c>
      <c r="O783" s="1">
        <v>19720</v>
      </c>
    </row>
    <row r="784" spans="1:15">
      <c r="A784" s="1">
        <v>46295</v>
      </c>
      <c r="B784" s="2">
        <v>39193</v>
      </c>
      <c r="C784" s="3">
        <v>3567</v>
      </c>
      <c r="D784" s="1">
        <v>276</v>
      </c>
      <c r="L784" s="1">
        <v>46295</v>
      </c>
      <c r="M784" s="2">
        <v>39193</v>
      </c>
      <c r="N784" s="3">
        <v>3567</v>
      </c>
      <c r="O784" s="1">
        <v>276</v>
      </c>
    </row>
    <row r="785" spans="1:15">
      <c r="A785" s="1">
        <v>46304</v>
      </c>
      <c r="B785" s="2">
        <v>39193</v>
      </c>
      <c r="C785" s="3">
        <v>3855</v>
      </c>
      <c r="D785" s="1">
        <v>4389</v>
      </c>
      <c r="L785" s="1">
        <v>46304</v>
      </c>
      <c r="M785" s="2">
        <v>39193</v>
      </c>
      <c r="N785" s="3">
        <v>3855</v>
      </c>
      <c r="O785" s="1">
        <v>4389</v>
      </c>
    </row>
    <row r="786" spans="1:15">
      <c r="A786" s="1">
        <v>46356</v>
      </c>
      <c r="B786" s="2">
        <v>39193</v>
      </c>
      <c r="C786" s="3">
        <v>5181</v>
      </c>
      <c r="D786" s="1">
        <v>6999</v>
      </c>
      <c r="L786" s="1">
        <v>46356</v>
      </c>
      <c r="M786" s="2">
        <v>39193</v>
      </c>
      <c r="N786" s="3">
        <v>5181</v>
      </c>
      <c r="O786" s="1">
        <v>6999</v>
      </c>
    </row>
    <row r="787" spans="1:15">
      <c r="A787" s="1">
        <v>45749</v>
      </c>
      <c r="B787" s="2">
        <v>39192</v>
      </c>
      <c r="C787" s="3">
        <v>1041</v>
      </c>
      <c r="D787" s="1">
        <v>499</v>
      </c>
      <c r="L787" s="1">
        <v>45749</v>
      </c>
      <c r="M787" s="2">
        <v>39192</v>
      </c>
      <c r="N787" s="3">
        <v>1041</v>
      </c>
      <c r="O787" s="1">
        <v>499</v>
      </c>
    </row>
    <row r="788" spans="1:15">
      <c r="A788" s="1">
        <v>45797</v>
      </c>
      <c r="B788" s="2">
        <v>39192</v>
      </c>
      <c r="C788" s="3">
        <v>1677</v>
      </c>
      <c r="D788" s="1">
        <v>1797</v>
      </c>
      <c r="L788" s="1">
        <v>45797</v>
      </c>
      <c r="M788" s="2">
        <v>39192</v>
      </c>
      <c r="N788" s="3">
        <v>1677</v>
      </c>
      <c r="O788" s="1">
        <v>1797</v>
      </c>
    </row>
    <row r="789" spans="1:15">
      <c r="A789" s="1">
        <v>45846</v>
      </c>
      <c r="B789" s="2">
        <v>39192</v>
      </c>
      <c r="C789" s="3">
        <v>2377</v>
      </c>
      <c r="D789" s="1">
        <v>9869</v>
      </c>
      <c r="L789" s="1">
        <v>45846</v>
      </c>
      <c r="M789" s="2">
        <v>39192</v>
      </c>
      <c r="N789" s="3">
        <v>2377</v>
      </c>
      <c r="O789" s="1">
        <v>9869</v>
      </c>
    </row>
    <row r="790" spans="1:15">
      <c r="A790" s="1">
        <v>45863</v>
      </c>
      <c r="B790" s="2">
        <v>39192</v>
      </c>
      <c r="C790" s="3">
        <v>2747</v>
      </c>
      <c r="D790" s="1">
        <v>89</v>
      </c>
      <c r="L790" s="1">
        <v>45863</v>
      </c>
      <c r="M790" s="2">
        <v>39192</v>
      </c>
      <c r="N790" s="3">
        <v>2747</v>
      </c>
      <c r="O790" s="1">
        <v>89</v>
      </c>
    </row>
    <row r="791" spans="1:15">
      <c r="A791" s="1">
        <v>45866</v>
      </c>
      <c r="B791" s="2">
        <v>39192</v>
      </c>
      <c r="C791" s="3">
        <v>2800</v>
      </c>
      <c r="D791" s="1">
        <v>1587</v>
      </c>
      <c r="L791" s="1">
        <v>45866</v>
      </c>
      <c r="M791" s="2">
        <v>39192</v>
      </c>
      <c r="N791" s="3">
        <v>2800</v>
      </c>
      <c r="O791" s="1">
        <v>1587</v>
      </c>
    </row>
    <row r="792" spans="1:15">
      <c r="A792" s="1">
        <v>45881</v>
      </c>
      <c r="B792" s="2">
        <v>39192</v>
      </c>
      <c r="C792" s="3">
        <v>3056</v>
      </c>
      <c r="D792" s="1">
        <v>1348</v>
      </c>
      <c r="L792" s="1">
        <v>45881</v>
      </c>
      <c r="M792" s="2">
        <v>39192</v>
      </c>
      <c r="N792" s="3">
        <v>3056</v>
      </c>
      <c r="O792" s="1">
        <v>1348</v>
      </c>
    </row>
    <row r="793" spans="1:15">
      <c r="A793" s="1">
        <v>45902</v>
      </c>
      <c r="B793" s="2">
        <v>39192</v>
      </c>
      <c r="C793" s="3">
        <v>338</v>
      </c>
      <c r="D793" s="1">
        <v>497</v>
      </c>
      <c r="L793" s="1">
        <v>45902</v>
      </c>
      <c r="M793" s="2">
        <v>39192</v>
      </c>
      <c r="N793" s="3">
        <v>338</v>
      </c>
      <c r="O793" s="1">
        <v>497</v>
      </c>
    </row>
    <row r="794" spans="1:15">
      <c r="A794" s="1">
        <v>45908</v>
      </c>
      <c r="B794" s="2">
        <v>39192</v>
      </c>
      <c r="C794" s="3">
        <v>3482</v>
      </c>
      <c r="D794" s="1">
        <v>399</v>
      </c>
      <c r="L794" s="1">
        <v>45908</v>
      </c>
      <c r="M794" s="2">
        <v>39192</v>
      </c>
      <c r="N794" s="3">
        <v>3482</v>
      </c>
      <c r="O794" s="1">
        <v>399</v>
      </c>
    </row>
    <row r="795" spans="1:15">
      <c r="A795" s="1">
        <v>45916</v>
      </c>
      <c r="B795" s="2">
        <v>39192</v>
      </c>
      <c r="C795" s="3">
        <v>3596</v>
      </c>
      <c r="D795" s="1">
        <v>107</v>
      </c>
      <c r="L795" s="1">
        <v>45916</v>
      </c>
      <c r="M795" s="2">
        <v>39192</v>
      </c>
      <c r="N795" s="3">
        <v>3596</v>
      </c>
      <c r="O795" s="1">
        <v>107</v>
      </c>
    </row>
    <row r="796" spans="1:15">
      <c r="A796" s="1">
        <v>45921</v>
      </c>
      <c r="B796" s="2">
        <v>39192</v>
      </c>
      <c r="C796" s="3">
        <v>3675</v>
      </c>
      <c r="D796" s="1">
        <v>9686</v>
      </c>
      <c r="L796" s="1">
        <v>45921</v>
      </c>
      <c r="M796" s="2">
        <v>39192</v>
      </c>
      <c r="N796" s="3">
        <v>3675</v>
      </c>
      <c r="O796" s="1">
        <v>9686</v>
      </c>
    </row>
    <row r="797" spans="1:15">
      <c r="A797" s="1">
        <v>45926</v>
      </c>
      <c r="B797" s="2">
        <v>39192</v>
      </c>
      <c r="C797" s="3">
        <v>3785</v>
      </c>
      <c r="D797" s="1">
        <v>1749</v>
      </c>
      <c r="L797" s="1">
        <v>45926</v>
      </c>
      <c r="M797" s="2">
        <v>39192</v>
      </c>
      <c r="N797" s="3">
        <v>3785</v>
      </c>
      <c r="O797" s="1">
        <v>1749</v>
      </c>
    </row>
    <row r="798" spans="1:15">
      <c r="A798" s="1">
        <v>45964</v>
      </c>
      <c r="B798" s="2">
        <v>39192</v>
      </c>
      <c r="C798" s="3">
        <v>450</v>
      </c>
      <c r="D798" s="1">
        <v>250</v>
      </c>
      <c r="L798" s="1">
        <v>45964</v>
      </c>
      <c r="M798" s="2">
        <v>39192</v>
      </c>
      <c r="N798" s="3">
        <v>450</v>
      </c>
      <c r="O798" s="1">
        <v>250</v>
      </c>
    </row>
    <row r="799" spans="1:15">
      <c r="A799" s="1">
        <v>45992</v>
      </c>
      <c r="B799" s="2">
        <v>39192</v>
      </c>
      <c r="C799" s="3">
        <v>5181</v>
      </c>
      <c r="D799" s="1">
        <v>788</v>
      </c>
      <c r="L799" s="1">
        <v>45992</v>
      </c>
      <c r="M799" s="2">
        <v>39192</v>
      </c>
      <c r="N799" s="3">
        <v>5181</v>
      </c>
      <c r="O799" s="1">
        <v>788</v>
      </c>
    </row>
    <row r="800" spans="1:15">
      <c r="A800" s="1">
        <v>45994</v>
      </c>
      <c r="B800" s="2">
        <v>39192</v>
      </c>
      <c r="C800" s="3">
        <v>5239</v>
      </c>
      <c r="D800" s="1">
        <v>2601</v>
      </c>
      <c r="L800" s="1">
        <v>45994</v>
      </c>
      <c r="M800" s="2">
        <v>39192</v>
      </c>
      <c r="N800" s="3">
        <v>5239</v>
      </c>
      <c r="O800" s="1">
        <v>2601</v>
      </c>
    </row>
    <row r="801" spans="1:15">
      <c r="A801" s="1">
        <v>46010</v>
      </c>
      <c r="B801" s="2">
        <v>39192</v>
      </c>
      <c r="C801" s="3">
        <v>542</v>
      </c>
      <c r="D801" s="1">
        <v>6980</v>
      </c>
      <c r="L801" s="1">
        <v>46010</v>
      </c>
      <c r="M801" s="2">
        <v>39192</v>
      </c>
      <c r="N801" s="3">
        <v>542</v>
      </c>
      <c r="O801" s="1">
        <v>6980</v>
      </c>
    </row>
    <row r="802" spans="1:15">
      <c r="A802" s="1">
        <v>46073</v>
      </c>
      <c r="B802" s="2">
        <v>39192</v>
      </c>
      <c r="C802" s="3">
        <v>6619</v>
      </c>
      <c r="D802" s="1">
        <v>400</v>
      </c>
      <c r="L802" s="1">
        <v>46073</v>
      </c>
      <c r="M802" s="2">
        <v>39192</v>
      </c>
      <c r="N802" s="3">
        <v>6619</v>
      </c>
      <c r="O802" s="1">
        <v>400</v>
      </c>
    </row>
    <row r="803" spans="1:15">
      <c r="A803" s="1">
        <v>46086</v>
      </c>
      <c r="B803" s="2">
        <v>39192</v>
      </c>
      <c r="C803" s="3">
        <v>6631</v>
      </c>
      <c r="D803" s="1">
        <v>1299</v>
      </c>
      <c r="L803" s="1">
        <v>46086</v>
      </c>
      <c r="M803" s="2">
        <v>39192</v>
      </c>
      <c r="N803" s="3">
        <v>6631</v>
      </c>
      <c r="O803" s="1">
        <v>1299</v>
      </c>
    </row>
    <row r="804" spans="1:15">
      <c r="A804" s="1">
        <v>46126</v>
      </c>
      <c r="B804" s="2">
        <v>39192</v>
      </c>
      <c r="C804" s="3">
        <v>923</v>
      </c>
      <c r="D804" s="1">
        <v>355</v>
      </c>
      <c r="L804" s="1">
        <v>46126</v>
      </c>
      <c r="M804" s="2">
        <v>39192</v>
      </c>
      <c r="N804" s="3">
        <v>923</v>
      </c>
      <c r="O804" s="1">
        <v>355</v>
      </c>
    </row>
    <row r="805" spans="1:15">
      <c r="A805" s="1">
        <v>45627</v>
      </c>
      <c r="B805" s="2">
        <v>39190</v>
      </c>
      <c r="C805" s="3">
        <v>539</v>
      </c>
      <c r="D805" s="1">
        <v>299</v>
      </c>
      <c r="L805" s="1">
        <v>45627</v>
      </c>
      <c r="M805" s="2">
        <v>39190</v>
      </c>
      <c r="N805" s="3">
        <v>539</v>
      </c>
      <c r="O805" s="1">
        <v>299</v>
      </c>
    </row>
    <row r="806" spans="1:15">
      <c r="A806" s="1">
        <v>45525</v>
      </c>
      <c r="B806" s="2">
        <v>39189</v>
      </c>
      <c r="C806" s="3">
        <v>3292</v>
      </c>
      <c r="D806" s="1">
        <v>480</v>
      </c>
      <c r="L806" s="1">
        <v>45525</v>
      </c>
      <c r="M806" s="2">
        <v>39189</v>
      </c>
      <c r="N806" s="3">
        <v>3292</v>
      </c>
      <c r="O806" s="1">
        <v>480</v>
      </c>
    </row>
    <row r="807" spans="1:15">
      <c r="A807" s="1">
        <v>45376</v>
      </c>
      <c r="B807" s="2">
        <v>39188</v>
      </c>
      <c r="C807" s="3">
        <v>1246</v>
      </c>
      <c r="D807" s="1">
        <v>709</v>
      </c>
      <c r="L807" s="1">
        <v>45376</v>
      </c>
      <c r="M807" s="2">
        <v>39188</v>
      </c>
      <c r="N807" s="3">
        <v>1246</v>
      </c>
      <c r="O807" s="1">
        <v>709</v>
      </c>
    </row>
    <row r="808" spans="1:15">
      <c r="A808" s="1">
        <v>45396</v>
      </c>
      <c r="B808" s="2">
        <v>39188</v>
      </c>
      <c r="C808" s="3">
        <v>2224</v>
      </c>
      <c r="D808" s="1">
        <v>349</v>
      </c>
      <c r="L808" s="1">
        <v>45396</v>
      </c>
      <c r="M808" s="2">
        <v>39188</v>
      </c>
      <c r="N808" s="3">
        <v>2224</v>
      </c>
      <c r="O808" s="1">
        <v>349</v>
      </c>
    </row>
    <row r="809" spans="1:15">
      <c r="A809" s="1">
        <v>45215</v>
      </c>
      <c r="B809" s="2">
        <v>39187</v>
      </c>
      <c r="C809" s="3">
        <v>1121</v>
      </c>
      <c r="D809" s="1">
        <v>798</v>
      </c>
      <c r="L809" s="1">
        <v>45215</v>
      </c>
      <c r="M809" s="2">
        <v>39187</v>
      </c>
      <c r="N809" s="3">
        <v>1121</v>
      </c>
      <c r="O809" s="1">
        <v>798</v>
      </c>
    </row>
    <row r="810" spans="1:15">
      <c r="A810" s="1">
        <v>45068</v>
      </c>
      <c r="B810" s="2">
        <v>39186</v>
      </c>
      <c r="C810" s="3">
        <v>1446</v>
      </c>
      <c r="D810" s="1">
        <v>728</v>
      </c>
      <c r="L810" s="1">
        <v>45068</v>
      </c>
      <c r="M810" s="2">
        <v>39186</v>
      </c>
      <c r="N810" s="3">
        <v>1446</v>
      </c>
      <c r="O810" s="1">
        <v>728</v>
      </c>
    </row>
    <row r="811" spans="1:15">
      <c r="A811" s="1">
        <v>45107</v>
      </c>
      <c r="B811" s="2">
        <v>39186</v>
      </c>
      <c r="C811" s="3">
        <v>284</v>
      </c>
      <c r="D811" s="1">
        <v>1380</v>
      </c>
      <c r="L811" s="1">
        <v>45107</v>
      </c>
      <c r="M811" s="2">
        <v>39186</v>
      </c>
      <c r="N811" s="3">
        <v>284</v>
      </c>
      <c r="O811" s="1">
        <v>1380</v>
      </c>
    </row>
    <row r="812" spans="1:15">
      <c r="A812" s="1">
        <v>44998</v>
      </c>
      <c r="B812" s="2">
        <v>39185</v>
      </c>
      <c r="C812" s="3">
        <v>2995</v>
      </c>
      <c r="D812" s="1">
        <v>1990</v>
      </c>
      <c r="L812" s="1">
        <v>44998</v>
      </c>
      <c r="M812" s="2">
        <v>39185</v>
      </c>
      <c r="N812" s="3">
        <v>2995</v>
      </c>
      <c r="O812" s="1">
        <v>1990</v>
      </c>
    </row>
    <row r="813" spans="1:15">
      <c r="A813" s="1">
        <v>45019</v>
      </c>
      <c r="B813" s="2">
        <v>39185</v>
      </c>
      <c r="C813" s="3">
        <v>4785</v>
      </c>
      <c r="D813" s="1">
        <v>1188</v>
      </c>
      <c r="L813" s="1">
        <v>45019</v>
      </c>
      <c r="M813" s="2">
        <v>39185</v>
      </c>
      <c r="N813" s="3">
        <v>4785</v>
      </c>
      <c r="O813" s="1">
        <v>1188</v>
      </c>
    </row>
    <row r="814" spans="1:15">
      <c r="A814" s="1">
        <v>44865</v>
      </c>
      <c r="B814" s="2">
        <v>39184</v>
      </c>
      <c r="C814" s="3">
        <v>1686</v>
      </c>
      <c r="D814" s="1">
        <v>550</v>
      </c>
      <c r="L814" s="1">
        <v>44865</v>
      </c>
      <c r="M814" s="2">
        <v>39184</v>
      </c>
      <c r="N814" s="3">
        <v>1686</v>
      </c>
      <c r="O814" s="1">
        <v>550</v>
      </c>
    </row>
    <row r="815" spans="1:15">
      <c r="A815" s="1">
        <v>44887</v>
      </c>
      <c r="B815" s="2">
        <v>39184</v>
      </c>
      <c r="C815" s="3">
        <v>2549</v>
      </c>
      <c r="D815" s="1">
        <v>168</v>
      </c>
      <c r="L815" s="1">
        <v>44887</v>
      </c>
      <c r="M815" s="2">
        <v>39184</v>
      </c>
      <c r="N815" s="3">
        <v>2549</v>
      </c>
      <c r="O815" s="1">
        <v>168</v>
      </c>
    </row>
    <row r="816" spans="1:15">
      <c r="A816" s="1">
        <v>44922</v>
      </c>
      <c r="B816" s="2">
        <v>39184</v>
      </c>
      <c r="C816" s="3">
        <v>450</v>
      </c>
      <c r="D816" s="1">
        <v>660</v>
      </c>
      <c r="L816" s="1">
        <v>44922</v>
      </c>
      <c r="M816" s="2">
        <v>39184</v>
      </c>
      <c r="N816" s="3">
        <v>450</v>
      </c>
      <c r="O816" s="1">
        <v>660</v>
      </c>
    </row>
    <row r="817" spans="1:15">
      <c r="A817" s="1">
        <v>44949</v>
      </c>
      <c r="B817" s="2">
        <v>39184</v>
      </c>
      <c r="C817" s="3">
        <v>6561</v>
      </c>
      <c r="D817" s="1">
        <v>2500</v>
      </c>
      <c r="L817" s="1">
        <v>44949</v>
      </c>
      <c r="M817" s="2">
        <v>39184</v>
      </c>
      <c r="N817" s="3">
        <v>6561</v>
      </c>
      <c r="O817" s="1">
        <v>2500</v>
      </c>
    </row>
    <row r="818" spans="1:15">
      <c r="A818" s="1">
        <v>44749</v>
      </c>
      <c r="B818" s="2">
        <v>39183</v>
      </c>
      <c r="C818" s="3">
        <v>1672</v>
      </c>
      <c r="D818" s="1">
        <v>239</v>
      </c>
      <c r="L818" s="1">
        <v>44749</v>
      </c>
      <c r="M818" s="2">
        <v>39183</v>
      </c>
      <c r="N818" s="3">
        <v>1672</v>
      </c>
      <c r="O818" s="1">
        <v>239</v>
      </c>
    </row>
    <row r="819" spans="1:15">
      <c r="A819" s="1">
        <v>44669</v>
      </c>
      <c r="B819" s="2">
        <v>39182</v>
      </c>
      <c r="C819" s="3">
        <v>2239</v>
      </c>
      <c r="D819" s="1">
        <v>110</v>
      </c>
      <c r="L819" s="1">
        <v>44669</v>
      </c>
      <c r="M819" s="2">
        <v>39182</v>
      </c>
      <c r="N819" s="3">
        <v>2239</v>
      </c>
      <c r="O819" s="1">
        <v>110</v>
      </c>
    </row>
    <row r="820" spans="1:15">
      <c r="A820" s="1">
        <v>44424</v>
      </c>
      <c r="B820" s="2">
        <v>39180</v>
      </c>
      <c r="C820" s="3">
        <v>1479</v>
      </c>
      <c r="D820" s="1">
        <v>269</v>
      </c>
      <c r="L820" s="1">
        <v>44424</v>
      </c>
      <c r="M820" s="2">
        <v>39180</v>
      </c>
      <c r="N820" s="3">
        <v>1479</v>
      </c>
      <c r="O820" s="1">
        <v>269</v>
      </c>
    </row>
    <row r="821" spans="1:15">
      <c r="A821" s="1">
        <v>44443</v>
      </c>
      <c r="B821" s="2">
        <v>39180</v>
      </c>
      <c r="C821" s="3">
        <v>198</v>
      </c>
      <c r="D821" s="1">
        <v>2007</v>
      </c>
      <c r="L821" s="1">
        <v>44443</v>
      </c>
      <c r="M821" s="2">
        <v>39180</v>
      </c>
      <c r="N821" s="3">
        <v>198</v>
      </c>
      <c r="O821" s="1">
        <v>2007</v>
      </c>
    </row>
    <row r="822" spans="1:15">
      <c r="A822" s="1">
        <v>44506</v>
      </c>
      <c r="B822" s="2">
        <v>39180</v>
      </c>
      <c r="C822" s="3">
        <v>4842</v>
      </c>
      <c r="D822" s="1">
        <v>2660</v>
      </c>
      <c r="L822" s="1">
        <v>44506</v>
      </c>
      <c r="M822" s="2">
        <v>39180</v>
      </c>
      <c r="N822" s="3">
        <v>4842</v>
      </c>
      <c r="O822" s="1">
        <v>2660</v>
      </c>
    </row>
    <row r="823" spans="1:15">
      <c r="A823" s="1">
        <v>44376</v>
      </c>
      <c r="B823" s="2">
        <v>39179</v>
      </c>
      <c r="C823" s="3">
        <v>4842</v>
      </c>
      <c r="D823" s="1">
        <v>1033</v>
      </c>
      <c r="L823" s="1">
        <v>44376</v>
      </c>
      <c r="M823" s="2">
        <v>39179</v>
      </c>
      <c r="N823" s="3">
        <v>4842</v>
      </c>
      <c r="O823" s="1">
        <v>1033</v>
      </c>
    </row>
    <row r="824" spans="1:15">
      <c r="A824" s="1">
        <v>44238</v>
      </c>
      <c r="B824" s="2">
        <v>39178</v>
      </c>
      <c r="C824" s="3">
        <v>3558</v>
      </c>
      <c r="D824" s="1">
        <v>7298</v>
      </c>
      <c r="L824" s="1">
        <v>44238</v>
      </c>
      <c r="M824" s="2">
        <v>39178</v>
      </c>
      <c r="N824" s="3">
        <v>3558</v>
      </c>
      <c r="O824" s="1">
        <v>7298</v>
      </c>
    </row>
    <row r="825" spans="1:15">
      <c r="A825" s="1">
        <v>44256</v>
      </c>
      <c r="B825" s="2">
        <v>39178</v>
      </c>
      <c r="C825" s="3">
        <v>4842</v>
      </c>
      <c r="D825" s="1">
        <v>1299</v>
      </c>
      <c r="L825" s="1">
        <v>44256</v>
      </c>
      <c r="M825" s="2">
        <v>39178</v>
      </c>
      <c r="N825" s="3">
        <v>4842</v>
      </c>
      <c r="O825" s="1">
        <v>1299</v>
      </c>
    </row>
    <row r="826" spans="1:15">
      <c r="A826" s="1">
        <v>44280</v>
      </c>
      <c r="B826" s="2">
        <v>39178</v>
      </c>
      <c r="C826" s="3">
        <v>6524</v>
      </c>
      <c r="D826" s="1">
        <v>2890</v>
      </c>
      <c r="L826" s="1">
        <v>44280</v>
      </c>
      <c r="M826" s="2">
        <v>39178</v>
      </c>
      <c r="N826" s="3">
        <v>6524</v>
      </c>
      <c r="O826" s="1">
        <v>2890</v>
      </c>
    </row>
    <row r="827" spans="1:15">
      <c r="A827" s="1">
        <v>44166</v>
      </c>
      <c r="B827" s="2">
        <v>39177</v>
      </c>
      <c r="C827" s="3">
        <v>646</v>
      </c>
      <c r="D827" s="1">
        <v>4999</v>
      </c>
      <c r="L827" s="1">
        <v>44166</v>
      </c>
      <c r="M827" s="2">
        <v>39177</v>
      </c>
      <c r="N827" s="3">
        <v>646</v>
      </c>
      <c r="O827" s="1">
        <v>4999</v>
      </c>
    </row>
    <row r="828" spans="1:15">
      <c r="A828" s="1">
        <v>44174</v>
      </c>
      <c r="B828" s="2">
        <v>39177</v>
      </c>
      <c r="C828" s="3">
        <v>805</v>
      </c>
      <c r="D828" s="1">
        <v>699</v>
      </c>
      <c r="L828" s="1">
        <v>44174</v>
      </c>
      <c r="M828" s="2">
        <v>39177</v>
      </c>
      <c r="N828" s="3">
        <v>805</v>
      </c>
      <c r="O828" s="1">
        <v>699</v>
      </c>
    </row>
    <row r="829" spans="1:15">
      <c r="A829" s="1">
        <v>44019</v>
      </c>
      <c r="B829" s="2">
        <v>39176</v>
      </c>
      <c r="C829" s="3">
        <v>3508</v>
      </c>
      <c r="D829" s="1">
        <v>100</v>
      </c>
      <c r="L829" s="1">
        <v>44019</v>
      </c>
      <c r="M829" s="2">
        <v>39176</v>
      </c>
      <c r="N829" s="3">
        <v>3508</v>
      </c>
      <c r="O829" s="1">
        <v>100</v>
      </c>
    </row>
    <row r="830" spans="1:15">
      <c r="A830" s="1">
        <v>44047</v>
      </c>
      <c r="B830" s="2">
        <v>39176</v>
      </c>
      <c r="C830" s="3">
        <v>542</v>
      </c>
      <c r="D830" s="1">
        <v>69</v>
      </c>
      <c r="L830" s="1">
        <v>44047</v>
      </c>
      <c r="M830" s="2">
        <v>39176</v>
      </c>
      <c r="N830" s="3">
        <v>542</v>
      </c>
      <c r="O830" s="1">
        <v>69</v>
      </c>
    </row>
    <row r="831" spans="1:15">
      <c r="A831" s="1">
        <v>43941</v>
      </c>
      <c r="B831" s="2">
        <v>39175</v>
      </c>
      <c r="C831" s="3">
        <v>542</v>
      </c>
      <c r="D831" s="1">
        <v>1465</v>
      </c>
      <c r="L831" s="1">
        <v>43941</v>
      </c>
      <c r="M831" s="2">
        <v>39175</v>
      </c>
      <c r="N831" s="3">
        <v>542</v>
      </c>
      <c r="O831" s="1">
        <v>1465</v>
      </c>
    </row>
    <row r="832" spans="1:15">
      <c r="A832" s="1">
        <v>43716</v>
      </c>
      <c r="B832" s="2">
        <v>39173</v>
      </c>
      <c r="C832" s="3">
        <v>2194</v>
      </c>
      <c r="D832" s="1">
        <v>416</v>
      </c>
      <c r="L832" s="1">
        <v>43716</v>
      </c>
      <c r="M832" s="2">
        <v>39173</v>
      </c>
      <c r="N832" s="3">
        <v>2194</v>
      </c>
      <c r="O832" s="1">
        <v>416</v>
      </c>
    </row>
    <row r="833" spans="1:15">
      <c r="A833" s="1">
        <v>43738</v>
      </c>
      <c r="B833" s="2">
        <v>39173</v>
      </c>
      <c r="C833" s="3">
        <v>332</v>
      </c>
      <c r="D833" s="1">
        <v>229</v>
      </c>
      <c r="L833" s="1">
        <v>43738</v>
      </c>
      <c r="M833" s="2">
        <v>39173</v>
      </c>
      <c r="N833" s="3">
        <v>332</v>
      </c>
      <c r="O833" s="1">
        <v>229</v>
      </c>
    </row>
    <row r="834" spans="1:15">
      <c r="A834" s="1">
        <v>43757</v>
      </c>
      <c r="B834" s="2">
        <v>39173</v>
      </c>
      <c r="C834" s="3">
        <v>4842</v>
      </c>
      <c r="D834" s="1">
        <v>467</v>
      </c>
      <c r="L834" s="1">
        <v>43757</v>
      </c>
      <c r="M834" s="2">
        <v>39173</v>
      </c>
      <c r="N834" s="3">
        <v>4842</v>
      </c>
      <c r="O834" s="1">
        <v>467</v>
      </c>
    </row>
    <row r="835" spans="1:15">
      <c r="A835" s="1">
        <v>43758</v>
      </c>
      <c r="B835" s="2">
        <v>39173</v>
      </c>
      <c r="C835" s="3">
        <v>4854</v>
      </c>
      <c r="D835" s="1">
        <v>299</v>
      </c>
      <c r="L835" s="1">
        <v>43758</v>
      </c>
      <c r="M835" s="2">
        <v>39173</v>
      </c>
      <c r="N835" s="3">
        <v>4854</v>
      </c>
      <c r="O835" s="1">
        <v>299</v>
      </c>
    </row>
    <row r="836" spans="1:15">
      <c r="A836" s="1">
        <v>43595</v>
      </c>
      <c r="B836" s="2">
        <v>39172</v>
      </c>
      <c r="C836" s="3">
        <v>1446</v>
      </c>
      <c r="D836" s="1">
        <v>1898</v>
      </c>
      <c r="L836" s="1">
        <v>43595</v>
      </c>
      <c r="M836" s="2">
        <v>39172</v>
      </c>
      <c r="N836" s="3">
        <v>1446</v>
      </c>
      <c r="O836" s="1">
        <v>1898</v>
      </c>
    </row>
    <row r="837" spans="1:15">
      <c r="A837" s="1">
        <v>43416</v>
      </c>
      <c r="B837" s="2">
        <v>39170</v>
      </c>
      <c r="C837" s="3">
        <v>2205</v>
      </c>
      <c r="D837" s="1">
        <v>1888</v>
      </c>
      <c r="L837" s="1">
        <v>43416</v>
      </c>
      <c r="M837" s="2">
        <v>39170</v>
      </c>
      <c r="N837" s="3">
        <v>2205</v>
      </c>
      <c r="O837" s="1">
        <v>1888</v>
      </c>
    </row>
    <row r="838" spans="1:15">
      <c r="A838" s="1">
        <v>43099</v>
      </c>
      <c r="B838" s="2">
        <v>39167</v>
      </c>
      <c r="C838" s="3">
        <v>1006</v>
      </c>
      <c r="D838" s="1">
        <v>2490</v>
      </c>
      <c r="L838" s="1">
        <v>43099</v>
      </c>
      <c r="M838" s="2">
        <v>39167</v>
      </c>
      <c r="N838" s="3">
        <v>1006</v>
      </c>
      <c r="O838" s="1">
        <v>2490</v>
      </c>
    </row>
    <row r="839" spans="1:15">
      <c r="A839" s="1">
        <v>43126</v>
      </c>
      <c r="B839" s="2">
        <v>39167</v>
      </c>
      <c r="C839" s="3">
        <v>198</v>
      </c>
      <c r="D839" s="1">
        <v>59</v>
      </c>
      <c r="L839" s="1">
        <v>43126</v>
      </c>
      <c r="M839" s="2">
        <v>39167</v>
      </c>
      <c r="N839" s="3">
        <v>198</v>
      </c>
      <c r="O839" s="1">
        <v>59</v>
      </c>
    </row>
    <row r="840" spans="1:15">
      <c r="A840" s="1">
        <v>43152</v>
      </c>
      <c r="B840" s="2">
        <v>39167</v>
      </c>
      <c r="C840" s="3">
        <v>3675</v>
      </c>
      <c r="D840" s="1">
        <v>1550</v>
      </c>
      <c r="L840" s="1">
        <v>43152</v>
      </c>
      <c r="M840" s="2">
        <v>39167</v>
      </c>
      <c r="N840" s="3">
        <v>3675</v>
      </c>
      <c r="O840" s="1">
        <v>1550</v>
      </c>
    </row>
    <row r="841" spans="1:15">
      <c r="A841" s="1">
        <v>42963</v>
      </c>
      <c r="B841" s="2">
        <v>39166</v>
      </c>
      <c r="C841" s="3">
        <v>1121</v>
      </c>
      <c r="D841" s="1">
        <v>1299</v>
      </c>
      <c r="L841" s="1">
        <v>42963</v>
      </c>
      <c r="M841" s="2">
        <v>39166</v>
      </c>
      <c r="N841" s="3">
        <v>1121</v>
      </c>
      <c r="O841" s="1">
        <v>1299</v>
      </c>
    </row>
    <row r="842" spans="1:15">
      <c r="A842" s="1">
        <v>43002</v>
      </c>
      <c r="B842" s="2">
        <v>39166</v>
      </c>
      <c r="C842" s="3">
        <v>1944</v>
      </c>
      <c r="D842" s="1">
        <v>3690</v>
      </c>
      <c r="L842" s="1">
        <v>43002</v>
      </c>
      <c r="M842" s="2">
        <v>39166</v>
      </c>
      <c r="N842" s="3">
        <v>1944</v>
      </c>
      <c r="O842" s="1">
        <v>3690</v>
      </c>
    </row>
    <row r="843" spans="1:15">
      <c r="A843" s="1">
        <v>43022</v>
      </c>
      <c r="B843" s="2">
        <v>39166</v>
      </c>
      <c r="C843" s="3">
        <v>2787</v>
      </c>
      <c r="D843" s="1">
        <v>2220</v>
      </c>
      <c r="L843" s="1">
        <v>43022</v>
      </c>
      <c r="M843" s="2">
        <v>39166</v>
      </c>
      <c r="N843" s="3">
        <v>2787</v>
      </c>
      <c r="O843" s="1">
        <v>2220</v>
      </c>
    </row>
    <row r="844" spans="1:15">
      <c r="A844" s="1">
        <v>42852</v>
      </c>
      <c r="B844" s="2">
        <v>39165</v>
      </c>
      <c r="C844" s="3">
        <v>1500</v>
      </c>
      <c r="D844" s="1">
        <v>549</v>
      </c>
      <c r="L844" s="1">
        <v>42852</v>
      </c>
      <c r="M844" s="2">
        <v>39165</v>
      </c>
      <c r="N844" s="3">
        <v>1500</v>
      </c>
      <c r="O844" s="1">
        <v>549</v>
      </c>
    </row>
    <row r="845" spans="1:15">
      <c r="A845" s="1">
        <v>42879</v>
      </c>
      <c r="B845" s="2">
        <v>39165</v>
      </c>
      <c r="C845" s="3">
        <v>2393</v>
      </c>
      <c r="D845" s="1">
        <v>1564</v>
      </c>
      <c r="L845" s="1">
        <v>42879</v>
      </c>
      <c r="M845" s="2">
        <v>39165</v>
      </c>
      <c r="N845" s="3">
        <v>2393</v>
      </c>
      <c r="O845" s="1">
        <v>1564</v>
      </c>
    </row>
    <row r="846" spans="1:15">
      <c r="A846" s="1">
        <v>42881</v>
      </c>
      <c r="B846" s="2">
        <v>39165</v>
      </c>
      <c r="C846" s="3">
        <v>2549</v>
      </c>
      <c r="D846" s="1">
        <v>5998</v>
      </c>
      <c r="L846" s="1">
        <v>42881</v>
      </c>
      <c r="M846" s="2">
        <v>39165</v>
      </c>
      <c r="N846" s="3">
        <v>2549</v>
      </c>
      <c r="O846" s="1">
        <v>5998</v>
      </c>
    </row>
    <row r="847" spans="1:15">
      <c r="A847" s="1">
        <v>42944</v>
      </c>
      <c r="B847" s="2">
        <v>39165</v>
      </c>
      <c r="C847" s="3">
        <v>62</v>
      </c>
      <c r="D847" s="1">
        <v>69</v>
      </c>
      <c r="L847" s="1">
        <v>42944</v>
      </c>
      <c r="M847" s="2">
        <v>39165</v>
      </c>
      <c r="N847" s="3">
        <v>62</v>
      </c>
      <c r="O847" s="1">
        <v>69</v>
      </c>
    </row>
    <row r="848" spans="1:15">
      <c r="A848" s="1">
        <v>42808</v>
      </c>
      <c r="B848" s="2">
        <v>39164</v>
      </c>
      <c r="C848" s="3">
        <v>4785</v>
      </c>
      <c r="D848" s="1">
        <v>3589</v>
      </c>
      <c r="L848" s="1">
        <v>42808</v>
      </c>
      <c r="M848" s="2">
        <v>39164</v>
      </c>
      <c r="N848" s="3">
        <v>4785</v>
      </c>
      <c r="O848" s="1">
        <v>3589</v>
      </c>
    </row>
    <row r="849" spans="1:15">
      <c r="A849" s="1">
        <v>42651</v>
      </c>
      <c r="B849" s="2">
        <v>39163</v>
      </c>
      <c r="C849" s="3">
        <v>1335</v>
      </c>
      <c r="D849" s="1">
        <v>250</v>
      </c>
      <c r="L849" s="1">
        <v>42651</v>
      </c>
      <c r="M849" s="2">
        <v>39163</v>
      </c>
      <c r="N849" s="3">
        <v>1335</v>
      </c>
      <c r="O849" s="1">
        <v>250</v>
      </c>
    </row>
    <row r="850" spans="1:15">
      <c r="A850" s="1">
        <v>42730</v>
      </c>
      <c r="B850" s="2">
        <v>39163</v>
      </c>
      <c r="C850" s="3">
        <v>637</v>
      </c>
      <c r="D850" s="1">
        <v>2490</v>
      </c>
      <c r="L850" s="1">
        <v>42730</v>
      </c>
      <c r="M850" s="2">
        <v>39163</v>
      </c>
      <c r="N850" s="3">
        <v>637</v>
      </c>
      <c r="O850" s="1">
        <v>2490</v>
      </c>
    </row>
    <row r="851" spans="1:15">
      <c r="A851" s="1">
        <v>42584</v>
      </c>
      <c r="B851" s="2">
        <v>39162</v>
      </c>
      <c r="C851" s="3">
        <v>332</v>
      </c>
      <c r="D851" s="1">
        <v>99</v>
      </c>
      <c r="L851" s="1">
        <v>42584</v>
      </c>
      <c r="M851" s="2">
        <v>39162</v>
      </c>
      <c r="N851" s="3">
        <v>332</v>
      </c>
      <c r="O851" s="1">
        <v>99</v>
      </c>
    </row>
    <row r="852" spans="1:15">
      <c r="A852" s="1">
        <v>42645</v>
      </c>
      <c r="B852" s="2">
        <v>39162</v>
      </c>
      <c r="C852" s="3">
        <v>977</v>
      </c>
      <c r="D852" s="1">
        <v>500</v>
      </c>
      <c r="L852" s="1">
        <v>42645</v>
      </c>
      <c r="M852" s="2">
        <v>39162</v>
      </c>
      <c r="N852" s="3">
        <v>977</v>
      </c>
      <c r="O852" s="1">
        <v>500</v>
      </c>
    </row>
    <row r="853" spans="1:15">
      <c r="A853" s="1">
        <v>42455</v>
      </c>
      <c r="B853" s="2">
        <v>39161</v>
      </c>
      <c r="C853" s="3">
        <v>1944</v>
      </c>
      <c r="D853" s="1">
        <v>500</v>
      </c>
      <c r="L853" s="1">
        <v>42455</v>
      </c>
      <c r="M853" s="2">
        <v>39161</v>
      </c>
      <c r="N853" s="3">
        <v>1944</v>
      </c>
      <c r="O853" s="1">
        <v>500</v>
      </c>
    </row>
    <row r="854" spans="1:15">
      <c r="A854" s="1">
        <v>42364</v>
      </c>
      <c r="B854" s="2">
        <v>39160</v>
      </c>
      <c r="C854" s="3">
        <v>1686</v>
      </c>
      <c r="D854" s="1">
        <v>139</v>
      </c>
      <c r="L854" s="1">
        <v>42364</v>
      </c>
      <c r="M854" s="2">
        <v>39160</v>
      </c>
      <c r="N854" s="3">
        <v>1686</v>
      </c>
      <c r="O854" s="1">
        <v>139</v>
      </c>
    </row>
    <row r="855" spans="1:15">
      <c r="A855" s="1">
        <v>42142</v>
      </c>
      <c r="B855" s="2">
        <v>39158</v>
      </c>
      <c r="C855" s="3">
        <v>284</v>
      </c>
      <c r="D855" s="1">
        <v>699</v>
      </c>
      <c r="L855" s="1">
        <v>42142</v>
      </c>
      <c r="M855" s="2">
        <v>39158</v>
      </c>
      <c r="N855" s="3">
        <v>284</v>
      </c>
      <c r="O855" s="1">
        <v>699</v>
      </c>
    </row>
    <row r="856" spans="1:15">
      <c r="A856" s="1">
        <v>42152</v>
      </c>
      <c r="B856" s="2">
        <v>39158</v>
      </c>
      <c r="C856" s="3">
        <v>332</v>
      </c>
      <c r="D856" s="1">
        <v>34899</v>
      </c>
      <c r="L856" s="1">
        <v>42152</v>
      </c>
      <c r="M856" s="2">
        <v>39158</v>
      </c>
      <c r="N856" s="3">
        <v>332</v>
      </c>
      <c r="O856" s="1">
        <v>34899</v>
      </c>
    </row>
    <row r="857" spans="1:15">
      <c r="A857" s="1">
        <v>42155</v>
      </c>
      <c r="B857" s="2">
        <v>39158</v>
      </c>
      <c r="C857" s="3">
        <v>3429</v>
      </c>
      <c r="D857" s="1">
        <v>220</v>
      </c>
      <c r="L857" s="1">
        <v>42155</v>
      </c>
      <c r="M857" s="2">
        <v>39158</v>
      </c>
      <c r="N857" s="3">
        <v>3429</v>
      </c>
      <c r="O857" s="1">
        <v>220</v>
      </c>
    </row>
    <row r="858" spans="1:15">
      <c r="A858" s="1">
        <v>41938</v>
      </c>
      <c r="B858" s="2">
        <v>39156</v>
      </c>
      <c r="C858" s="3">
        <v>6449</v>
      </c>
      <c r="D858" s="1">
        <v>400</v>
      </c>
      <c r="L858" s="1">
        <v>41938</v>
      </c>
      <c r="M858" s="2">
        <v>39156</v>
      </c>
      <c r="N858" s="3">
        <v>6449</v>
      </c>
      <c r="O858" s="1">
        <v>400</v>
      </c>
    </row>
    <row r="859" spans="1:15">
      <c r="A859" s="1">
        <v>41770</v>
      </c>
      <c r="B859" s="2">
        <v>39155</v>
      </c>
      <c r="C859" s="3">
        <v>1246</v>
      </c>
      <c r="D859" s="1">
        <v>715</v>
      </c>
      <c r="L859" s="1">
        <v>41770</v>
      </c>
      <c r="M859" s="2">
        <v>39155</v>
      </c>
      <c r="N859" s="3">
        <v>1246</v>
      </c>
      <c r="O859" s="1">
        <v>715</v>
      </c>
    </row>
    <row r="860" spans="1:15">
      <c r="A860" s="1">
        <v>41838</v>
      </c>
      <c r="B860" s="2">
        <v>39155</v>
      </c>
      <c r="C860" s="3">
        <v>4749</v>
      </c>
      <c r="D860" s="1">
        <v>2690</v>
      </c>
      <c r="L860" s="1">
        <v>41838</v>
      </c>
      <c r="M860" s="2">
        <v>39155</v>
      </c>
      <c r="N860" s="3">
        <v>4749</v>
      </c>
      <c r="O860" s="1">
        <v>2690</v>
      </c>
    </row>
    <row r="861" spans="1:15">
      <c r="A861" s="1">
        <v>41677</v>
      </c>
      <c r="B861" s="2">
        <v>39154</v>
      </c>
      <c r="C861" s="3">
        <v>1982</v>
      </c>
      <c r="D861" s="1">
        <v>800</v>
      </c>
      <c r="L861" s="1">
        <v>41677</v>
      </c>
      <c r="M861" s="2">
        <v>39154</v>
      </c>
      <c r="N861" s="3">
        <v>1982</v>
      </c>
      <c r="O861" s="1">
        <v>800</v>
      </c>
    </row>
    <row r="862" spans="1:15">
      <c r="A862" s="1">
        <v>41700</v>
      </c>
      <c r="B862" s="2">
        <v>39154</v>
      </c>
      <c r="C862" s="3">
        <v>3059</v>
      </c>
      <c r="D862" s="1">
        <v>140</v>
      </c>
      <c r="L862" s="1">
        <v>41700</v>
      </c>
      <c r="M862" s="2">
        <v>39154</v>
      </c>
      <c r="N862" s="3">
        <v>3059</v>
      </c>
      <c r="O862" s="1">
        <v>140</v>
      </c>
    </row>
    <row r="863" spans="1:15">
      <c r="A863" s="1">
        <v>41708</v>
      </c>
      <c r="B863" s="2">
        <v>39154</v>
      </c>
      <c r="C863" s="3">
        <v>3429</v>
      </c>
      <c r="D863" s="1">
        <v>11900</v>
      </c>
      <c r="L863" s="1">
        <v>41708</v>
      </c>
      <c r="M863" s="2">
        <v>39154</v>
      </c>
      <c r="N863" s="3">
        <v>3429</v>
      </c>
      <c r="O863" s="1">
        <v>11900</v>
      </c>
    </row>
    <row r="864" spans="1:15">
      <c r="A864" s="1">
        <v>41613</v>
      </c>
      <c r="B864" s="2">
        <v>39153</v>
      </c>
      <c r="C864" s="3">
        <v>4575</v>
      </c>
      <c r="D864" s="1">
        <v>139</v>
      </c>
      <c r="L864" s="1">
        <v>41613</v>
      </c>
      <c r="M864" s="2">
        <v>39153</v>
      </c>
      <c r="N864" s="3">
        <v>4575</v>
      </c>
      <c r="O864" s="1">
        <v>139</v>
      </c>
    </row>
    <row r="865" spans="1:15">
      <c r="A865" s="1">
        <v>41407</v>
      </c>
      <c r="B865" s="2">
        <v>39152</v>
      </c>
      <c r="C865" s="3">
        <v>1286</v>
      </c>
      <c r="D865" s="1">
        <v>99</v>
      </c>
      <c r="L865" s="1">
        <v>41407</v>
      </c>
      <c r="M865" s="2">
        <v>39152</v>
      </c>
      <c r="N865" s="3">
        <v>1286</v>
      </c>
      <c r="O865" s="1">
        <v>99</v>
      </c>
    </row>
    <row r="866" spans="1:15">
      <c r="A866" s="1">
        <v>41457</v>
      </c>
      <c r="B866" s="2">
        <v>39152</v>
      </c>
      <c r="C866" s="3">
        <v>3292</v>
      </c>
      <c r="D866" s="1">
        <v>269</v>
      </c>
      <c r="L866" s="1">
        <v>41457</v>
      </c>
      <c r="M866" s="2">
        <v>39152</v>
      </c>
      <c r="N866" s="3">
        <v>3292</v>
      </c>
      <c r="O866" s="1">
        <v>269</v>
      </c>
    </row>
    <row r="867" spans="1:15">
      <c r="A867" s="1">
        <v>41460</v>
      </c>
      <c r="B867" s="2">
        <v>39152</v>
      </c>
      <c r="C867" s="3">
        <v>332</v>
      </c>
      <c r="D867" s="1">
        <v>29998</v>
      </c>
      <c r="L867" s="1">
        <v>41460</v>
      </c>
      <c r="M867" s="2">
        <v>39152</v>
      </c>
      <c r="N867" s="3">
        <v>332</v>
      </c>
      <c r="O867" s="1">
        <v>29998</v>
      </c>
    </row>
    <row r="868" spans="1:15">
      <c r="A868" s="1">
        <v>41335</v>
      </c>
      <c r="B868" s="2">
        <v>39151</v>
      </c>
      <c r="C868" s="3">
        <v>2800</v>
      </c>
      <c r="D868" s="1">
        <v>150</v>
      </c>
      <c r="L868" s="1">
        <v>41335</v>
      </c>
      <c r="M868" s="2">
        <v>39151</v>
      </c>
      <c r="N868" s="3">
        <v>2800</v>
      </c>
      <c r="O868" s="1">
        <v>150</v>
      </c>
    </row>
    <row r="869" spans="1:15">
      <c r="A869" s="1">
        <v>41227</v>
      </c>
      <c r="B869" s="2">
        <v>39150</v>
      </c>
      <c r="C869" s="3">
        <v>284</v>
      </c>
      <c r="D869" s="1">
        <v>1499</v>
      </c>
      <c r="L869" s="1">
        <v>41227</v>
      </c>
      <c r="M869" s="2">
        <v>39150</v>
      </c>
      <c r="N869" s="3">
        <v>284</v>
      </c>
      <c r="O869" s="1">
        <v>1499</v>
      </c>
    </row>
    <row r="870" spans="1:15">
      <c r="A870" s="1">
        <v>41107</v>
      </c>
      <c r="B870" s="2">
        <v>39149</v>
      </c>
      <c r="C870" s="3">
        <v>1944</v>
      </c>
      <c r="D870" s="1">
        <v>329</v>
      </c>
      <c r="L870" s="1">
        <v>41107</v>
      </c>
      <c r="M870" s="2">
        <v>39149</v>
      </c>
      <c r="N870" s="3">
        <v>1944</v>
      </c>
      <c r="O870" s="1">
        <v>329</v>
      </c>
    </row>
    <row r="871" spans="1:15">
      <c r="A871" s="1">
        <v>41143</v>
      </c>
      <c r="B871" s="2">
        <v>39149</v>
      </c>
      <c r="C871" s="3">
        <v>4011</v>
      </c>
      <c r="D871" s="1">
        <v>3480</v>
      </c>
      <c r="L871" s="1">
        <v>41143</v>
      </c>
      <c r="M871" s="2">
        <v>39149</v>
      </c>
      <c r="N871" s="3">
        <v>4011</v>
      </c>
      <c r="O871" s="1">
        <v>3480</v>
      </c>
    </row>
    <row r="872" spans="1:15">
      <c r="A872" s="1">
        <v>41170</v>
      </c>
      <c r="B872" s="2">
        <v>39149</v>
      </c>
      <c r="C872" s="3">
        <v>5943</v>
      </c>
      <c r="D872" s="1">
        <v>2126</v>
      </c>
      <c r="L872" s="1">
        <v>41170</v>
      </c>
      <c r="M872" s="2">
        <v>39149</v>
      </c>
      <c r="N872" s="3">
        <v>5943</v>
      </c>
      <c r="O872" s="1">
        <v>2126</v>
      </c>
    </row>
    <row r="873" spans="1:15">
      <c r="A873" s="1">
        <v>41177</v>
      </c>
      <c r="B873" s="2">
        <v>39149</v>
      </c>
      <c r="C873" s="3">
        <v>637</v>
      </c>
      <c r="D873" s="1">
        <v>516</v>
      </c>
      <c r="L873" s="1">
        <v>41177</v>
      </c>
      <c r="M873" s="2">
        <v>39149</v>
      </c>
      <c r="N873" s="3">
        <v>637</v>
      </c>
      <c r="O873" s="1">
        <v>516</v>
      </c>
    </row>
    <row r="874" spans="1:15">
      <c r="A874" s="1">
        <v>41031</v>
      </c>
      <c r="B874" s="2">
        <v>39148</v>
      </c>
      <c r="C874" s="3">
        <v>2393</v>
      </c>
      <c r="D874" s="1">
        <v>450</v>
      </c>
      <c r="L874" s="1">
        <v>41031</v>
      </c>
      <c r="M874" s="2">
        <v>39148</v>
      </c>
      <c r="N874" s="3">
        <v>2393</v>
      </c>
      <c r="O874" s="1">
        <v>450</v>
      </c>
    </row>
    <row r="875" spans="1:15">
      <c r="A875" s="1">
        <v>41061</v>
      </c>
      <c r="B875" s="2">
        <v>39148</v>
      </c>
      <c r="C875" s="3">
        <v>450</v>
      </c>
      <c r="D875" s="1">
        <v>258</v>
      </c>
      <c r="L875" s="1">
        <v>41061</v>
      </c>
      <c r="M875" s="2">
        <v>39148</v>
      </c>
      <c r="N875" s="3">
        <v>450</v>
      </c>
      <c r="O875" s="1">
        <v>258</v>
      </c>
    </row>
    <row r="876" spans="1:15">
      <c r="A876" s="1">
        <v>40891</v>
      </c>
      <c r="B876" s="2">
        <v>39147</v>
      </c>
      <c r="C876" s="3">
        <v>1041</v>
      </c>
      <c r="D876" s="1">
        <v>499</v>
      </c>
      <c r="L876" s="1">
        <v>40891</v>
      </c>
      <c r="M876" s="2">
        <v>39147</v>
      </c>
      <c r="N876" s="3">
        <v>1041</v>
      </c>
      <c r="O876" s="1">
        <v>499</v>
      </c>
    </row>
    <row r="877" spans="1:15">
      <c r="A877" s="1">
        <v>40945</v>
      </c>
      <c r="B877" s="2">
        <v>39147</v>
      </c>
      <c r="C877" s="3">
        <v>3827</v>
      </c>
      <c r="D877" s="1">
        <v>567</v>
      </c>
      <c r="L877" s="1">
        <v>40945</v>
      </c>
      <c r="M877" s="2">
        <v>39147</v>
      </c>
      <c r="N877" s="3">
        <v>3827</v>
      </c>
      <c r="O877" s="1">
        <v>567</v>
      </c>
    </row>
    <row r="878" spans="1:15">
      <c r="A878" s="1">
        <v>40965</v>
      </c>
      <c r="B878" s="2">
        <v>39147</v>
      </c>
      <c r="C878" s="3">
        <v>4967</v>
      </c>
      <c r="D878" s="1">
        <v>399</v>
      </c>
      <c r="L878" s="1">
        <v>40965</v>
      </c>
      <c r="M878" s="2">
        <v>39147</v>
      </c>
      <c r="N878" s="3">
        <v>4967</v>
      </c>
      <c r="O878" s="1">
        <v>399</v>
      </c>
    </row>
    <row r="879" spans="1:15">
      <c r="A879" s="1">
        <v>40983</v>
      </c>
      <c r="B879" s="2">
        <v>39147</v>
      </c>
      <c r="C879" s="3">
        <v>6189</v>
      </c>
      <c r="D879" s="1">
        <v>139</v>
      </c>
      <c r="L879" s="1">
        <v>40983</v>
      </c>
      <c r="M879" s="2">
        <v>39147</v>
      </c>
      <c r="N879" s="3">
        <v>6189</v>
      </c>
      <c r="O879" s="1">
        <v>139</v>
      </c>
    </row>
    <row r="880" spans="1:15">
      <c r="A880" s="1">
        <v>40804</v>
      </c>
      <c r="B880" s="2">
        <v>39145</v>
      </c>
      <c r="C880" s="3">
        <v>977</v>
      </c>
      <c r="D880" s="1">
        <v>1150</v>
      </c>
      <c r="L880" s="1">
        <v>40804</v>
      </c>
      <c r="M880" s="2">
        <v>39145</v>
      </c>
      <c r="N880" s="3">
        <v>977</v>
      </c>
      <c r="O880" s="1">
        <v>1150</v>
      </c>
    </row>
    <row r="881" spans="1:15">
      <c r="A881" s="1">
        <v>40608</v>
      </c>
      <c r="B881" s="2">
        <v>39144</v>
      </c>
      <c r="C881" s="3">
        <v>3056</v>
      </c>
      <c r="D881" s="1">
        <v>1888</v>
      </c>
      <c r="L881" s="1">
        <v>40608</v>
      </c>
      <c r="M881" s="2">
        <v>39144</v>
      </c>
      <c r="N881" s="3">
        <v>3056</v>
      </c>
      <c r="O881" s="1">
        <v>1888</v>
      </c>
    </row>
    <row r="882" spans="1:15">
      <c r="A882" s="1">
        <v>40628</v>
      </c>
      <c r="B882" s="2">
        <v>39144</v>
      </c>
      <c r="C882" s="3">
        <v>450</v>
      </c>
      <c r="D882" s="1">
        <v>69500</v>
      </c>
      <c r="L882" s="1">
        <v>40628</v>
      </c>
      <c r="M882" s="2">
        <v>39144</v>
      </c>
      <c r="N882" s="3">
        <v>450</v>
      </c>
      <c r="O882" s="1">
        <v>69500</v>
      </c>
    </row>
    <row r="883" spans="1:15">
      <c r="A883" s="1">
        <v>40537</v>
      </c>
      <c r="B883" s="2">
        <v>39143</v>
      </c>
      <c r="C883" s="3">
        <v>4687</v>
      </c>
      <c r="D883" s="1">
        <v>210</v>
      </c>
      <c r="L883" s="1">
        <v>40537</v>
      </c>
      <c r="M883" s="2">
        <v>39143</v>
      </c>
      <c r="N883" s="3">
        <v>4687</v>
      </c>
      <c r="O883" s="1">
        <v>210</v>
      </c>
    </row>
    <row r="884" spans="1:15">
      <c r="A884" s="1">
        <v>40405</v>
      </c>
      <c r="B884" s="2">
        <v>39142</v>
      </c>
      <c r="C884" s="3">
        <v>3330</v>
      </c>
      <c r="D884" s="1">
        <v>299</v>
      </c>
      <c r="L884" s="1">
        <v>40405</v>
      </c>
      <c r="M884" s="2">
        <v>39142</v>
      </c>
      <c r="N884" s="3">
        <v>3330</v>
      </c>
      <c r="O884" s="1">
        <v>299</v>
      </c>
    </row>
    <row r="885" spans="1:15">
      <c r="A885" s="1">
        <v>40213</v>
      </c>
      <c r="B885" s="2">
        <v>39141</v>
      </c>
      <c r="C885" s="3">
        <v>1335</v>
      </c>
      <c r="D885" s="1">
        <v>180</v>
      </c>
      <c r="L885" s="1">
        <v>40213</v>
      </c>
      <c r="M885" s="2">
        <v>39141</v>
      </c>
      <c r="N885" s="3">
        <v>1335</v>
      </c>
      <c r="O885" s="1">
        <v>180</v>
      </c>
    </row>
    <row r="886" spans="1:15">
      <c r="A886" s="1">
        <v>40232</v>
      </c>
      <c r="B886" s="2">
        <v>39141</v>
      </c>
      <c r="C886" s="3">
        <v>1686</v>
      </c>
      <c r="D886" s="1">
        <v>9767</v>
      </c>
      <c r="L886" s="1">
        <v>40232</v>
      </c>
      <c r="M886" s="2">
        <v>39141</v>
      </c>
      <c r="N886" s="3">
        <v>1686</v>
      </c>
      <c r="O886" s="1">
        <v>9767</v>
      </c>
    </row>
    <row r="887" spans="1:15">
      <c r="A887" s="1">
        <v>40275</v>
      </c>
      <c r="B887" s="2">
        <v>39141</v>
      </c>
      <c r="C887" s="3">
        <v>3438</v>
      </c>
      <c r="D887" s="1">
        <v>7380</v>
      </c>
      <c r="L887" s="1">
        <v>40275</v>
      </c>
      <c r="M887" s="2">
        <v>39141</v>
      </c>
      <c r="N887" s="3">
        <v>3438</v>
      </c>
      <c r="O887" s="1">
        <v>7380</v>
      </c>
    </row>
    <row r="888" spans="1:15">
      <c r="A888" s="1">
        <v>40308</v>
      </c>
      <c r="B888" s="2">
        <v>39141</v>
      </c>
      <c r="C888" s="3">
        <v>4922</v>
      </c>
      <c r="D888" s="1">
        <v>1262</v>
      </c>
      <c r="L888" s="1">
        <v>40308</v>
      </c>
      <c r="M888" s="2">
        <v>39141</v>
      </c>
      <c r="N888" s="3">
        <v>4922</v>
      </c>
      <c r="O888" s="1">
        <v>1262</v>
      </c>
    </row>
    <row r="889" spans="1:15">
      <c r="A889" s="1">
        <v>40093</v>
      </c>
      <c r="B889" s="2">
        <v>39140</v>
      </c>
      <c r="C889" s="3">
        <v>1446</v>
      </c>
      <c r="D889" s="1">
        <v>178</v>
      </c>
      <c r="L889" s="1">
        <v>40093</v>
      </c>
      <c r="M889" s="2">
        <v>39140</v>
      </c>
      <c r="N889" s="3">
        <v>1446</v>
      </c>
      <c r="O889" s="1">
        <v>178</v>
      </c>
    </row>
    <row r="890" spans="1:15">
      <c r="A890" s="1">
        <v>40107</v>
      </c>
      <c r="B890" s="2">
        <v>39140</v>
      </c>
      <c r="C890" s="3">
        <v>1726</v>
      </c>
      <c r="D890" s="1">
        <v>3489</v>
      </c>
      <c r="L890" s="1">
        <v>40107</v>
      </c>
      <c r="M890" s="2">
        <v>39140</v>
      </c>
      <c r="N890" s="3">
        <v>1726</v>
      </c>
      <c r="O890" s="1">
        <v>3489</v>
      </c>
    </row>
    <row r="891" spans="1:15">
      <c r="A891" s="1">
        <v>40120</v>
      </c>
      <c r="B891" s="2">
        <v>39140</v>
      </c>
      <c r="C891" s="3">
        <v>2239</v>
      </c>
      <c r="D891" s="1">
        <v>891</v>
      </c>
      <c r="L891" s="1">
        <v>40120</v>
      </c>
      <c r="M891" s="2">
        <v>39140</v>
      </c>
      <c r="N891" s="3">
        <v>2239</v>
      </c>
      <c r="O891" s="1">
        <v>891</v>
      </c>
    </row>
    <row r="892" spans="1:15">
      <c r="A892" s="1">
        <v>40167</v>
      </c>
      <c r="B892" s="2">
        <v>39140</v>
      </c>
      <c r="C892" s="3">
        <v>4785</v>
      </c>
      <c r="D892" s="1">
        <v>1100</v>
      </c>
      <c r="L892" s="1">
        <v>40167</v>
      </c>
      <c r="M892" s="2">
        <v>39140</v>
      </c>
      <c r="N892" s="3">
        <v>4785</v>
      </c>
      <c r="O892" s="1">
        <v>1100</v>
      </c>
    </row>
    <row r="893" spans="1:15">
      <c r="A893" s="1">
        <v>39965</v>
      </c>
      <c r="B893" s="2">
        <v>39139</v>
      </c>
      <c r="C893" s="3">
        <v>1276</v>
      </c>
      <c r="D893" s="1">
        <v>355</v>
      </c>
      <c r="L893" s="1">
        <v>39965</v>
      </c>
      <c r="M893" s="2">
        <v>39139</v>
      </c>
      <c r="N893" s="3">
        <v>1276</v>
      </c>
      <c r="O893" s="1">
        <v>355</v>
      </c>
    </row>
    <row r="894" spans="1:15">
      <c r="A894" s="1">
        <v>40043</v>
      </c>
      <c r="B894" s="2">
        <v>39139</v>
      </c>
      <c r="C894" s="3">
        <v>4687</v>
      </c>
      <c r="D894" s="1">
        <v>318</v>
      </c>
      <c r="L894" s="1">
        <v>40043</v>
      </c>
      <c r="M894" s="2">
        <v>39139</v>
      </c>
      <c r="N894" s="3">
        <v>4687</v>
      </c>
      <c r="O894" s="1">
        <v>318</v>
      </c>
    </row>
    <row r="895" spans="1:15">
      <c r="A895" s="1">
        <v>40048</v>
      </c>
      <c r="B895" s="2">
        <v>39139</v>
      </c>
      <c r="C895" s="3">
        <v>4854</v>
      </c>
      <c r="D895" s="1">
        <v>1056</v>
      </c>
      <c r="L895" s="1">
        <v>40048</v>
      </c>
      <c r="M895" s="2">
        <v>39139</v>
      </c>
      <c r="N895" s="3">
        <v>4854</v>
      </c>
      <c r="O895" s="1">
        <v>1056</v>
      </c>
    </row>
    <row r="896" spans="1:15">
      <c r="A896" s="1">
        <v>39924</v>
      </c>
      <c r="B896" s="2">
        <v>39138</v>
      </c>
      <c r="C896" s="3">
        <v>6078</v>
      </c>
      <c r="D896" s="1">
        <v>1699</v>
      </c>
      <c r="L896" s="1">
        <v>39924</v>
      </c>
      <c r="M896" s="2">
        <v>39138</v>
      </c>
      <c r="N896" s="3">
        <v>6078</v>
      </c>
      <c r="O896" s="1">
        <v>1699</v>
      </c>
    </row>
    <row r="897" spans="1:15">
      <c r="A897" s="1">
        <v>39939</v>
      </c>
      <c r="B897" s="2">
        <v>39138</v>
      </c>
      <c r="C897" s="3">
        <v>6378</v>
      </c>
      <c r="D897" s="1">
        <v>1400</v>
      </c>
      <c r="L897" s="1">
        <v>39939</v>
      </c>
      <c r="M897" s="2">
        <v>39138</v>
      </c>
      <c r="N897" s="3">
        <v>6378</v>
      </c>
      <c r="O897" s="1">
        <v>1400</v>
      </c>
    </row>
    <row r="898" spans="1:15">
      <c r="A898" s="1">
        <v>39669</v>
      </c>
      <c r="B898" s="2">
        <v>39137</v>
      </c>
      <c r="C898" s="3">
        <v>2300</v>
      </c>
      <c r="D898" s="1">
        <v>2490</v>
      </c>
      <c r="L898" s="1">
        <v>39669</v>
      </c>
      <c r="M898" s="2">
        <v>39137</v>
      </c>
      <c r="N898" s="3">
        <v>2300</v>
      </c>
      <c r="O898" s="1">
        <v>2490</v>
      </c>
    </row>
    <row r="899" spans="1:15">
      <c r="A899" s="1">
        <v>39700</v>
      </c>
      <c r="B899" s="2">
        <v>39137</v>
      </c>
      <c r="C899" s="3">
        <v>3596</v>
      </c>
      <c r="D899" s="1">
        <v>199</v>
      </c>
      <c r="L899" s="1">
        <v>39700</v>
      </c>
      <c r="M899" s="2">
        <v>39137</v>
      </c>
      <c r="N899" s="3">
        <v>3596</v>
      </c>
      <c r="O899" s="1">
        <v>199</v>
      </c>
    </row>
    <row r="900" spans="1:15">
      <c r="A900" s="1">
        <v>39755</v>
      </c>
      <c r="B900" s="2">
        <v>39137</v>
      </c>
      <c r="C900" s="3">
        <v>62</v>
      </c>
      <c r="D900" s="1">
        <v>599</v>
      </c>
      <c r="L900" s="1">
        <v>39755</v>
      </c>
      <c r="M900" s="2">
        <v>39137</v>
      </c>
      <c r="N900" s="3">
        <v>62</v>
      </c>
      <c r="O900" s="1">
        <v>599</v>
      </c>
    </row>
    <row r="901" spans="1:15">
      <c r="A901" s="1">
        <v>39775</v>
      </c>
      <c r="B901" s="2">
        <v>39137</v>
      </c>
      <c r="C901" s="3">
        <v>87</v>
      </c>
      <c r="D901" s="1">
        <v>148</v>
      </c>
      <c r="L901" s="1">
        <v>39775</v>
      </c>
      <c r="M901" s="2">
        <v>39137</v>
      </c>
      <c r="N901" s="3">
        <v>87</v>
      </c>
      <c r="O901" s="1">
        <v>148</v>
      </c>
    </row>
    <row r="902" spans="1:15">
      <c r="A902" s="1">
        <v>39490</v>
      </c>
      <c r="B902" s="2">
        <v>39136</v>
      </c>
      <c r="C902" s="3">
        <v>1121</v>
      </c>
      <c r="D902" s="1">
        <v>249</v>
      </c>
      <c r="L902" s="1">
        <v>39490</v>
      </c>
      <c r="M902" s="2">
        <v>39136</v>
      </c>
      <c r="N902" s="3">
        <v>1121</v>
      </c>
      <c r="O902" s="1">
        <v>249</v>
      </c>
    </row>
    <row r="903" spans="1:15">
      <c r="A903" s="1">
        <v>39546</v>
      </c>
      <c r="B903" s="2">
        <v>39136</v>
      </c>
      <c r="C903" s="3">
        <v>284</v>
      </c>
      <c r="D903" s="1">
        <v>55</v>
      </c>
      <c r="L903" s="1">
        <v>39546</v>
      </c>
      <c r="M903" s="2">
        <v>39136</v>
      </c>
      <c r="N903" s="3">
        <v>284</v>
      </c>
      <c r="O903" s="1">
        <v>55</v>
      </c>
    </row>
    <row r="904" spans="1:15">
      <c r="A904" s="1">
        <v>39557</v>
      </c>
      <c r="B904" s="2">
        <v>39136</v>
      </c>
      <c r="C904" s="3">
        <v>332</v>
      </c>
      <c r="D904" s="1">
        <v>594</v>
      </c>
      <c r="L904" s="1">
        <v>39557</v>
      </c>
      <c r="M904" s="2">
        <v>39136</v>
      </c>
      <c r="N904" s="3">
        <v>332</v>
      </c>
      <c r="O904" s="1">
        <v>594</v>
      </c>
    </row>
    <row r="905" spans="1:15">
      <c r="A905" s="1">
        <v>39576</v>
      </c>
      <c r="B905" s="2">
        <v>39136</v>
      </c>
      <c r="C905" s="3">
        <v>4126</v>
      </c>
      <c r="D905" s="1">
        <v>349</v>
      </c>
      <c r="L905" s="1">
        <v>39576</v>
      </c>
      <c r="M905" s="2">
        <v>39136</v>
      </c>
      <c r="N905" s="3">
        <v>4126</v>
      </c>
      <c r="O905" s="1">
        <v>349</v>
      </c>
    </row>
    <row r="906" spans="1:15">
      <c r="A906" s="1">
        <v>39590</v>
      </c>
      <c r="B906" s="2">
        <v>39136</v>
      </c>
      <c r="C906" s="3">
        <v>4687</v>
      </c>
      <c r="D906" s="1">
        <v>702</v>
      </c>
      <c r="L906" s="1">
        <v>39590</v>
      </c>
      <c r="M906" s="2">
        <v>39136</v>
      </c>
      <c r="N906" s="3">
        <v>4687</v>
      </c>
      <c r="O906" s="1">
        <v>702</v>
      </c>
    </row>
    <row r="907" spans="1:15">
      <c r="A907" s="1">
        <v>39600</v>
      </c>
      <c r="B907" s="2">
        <v>39136</v>
      </c>
      <c r="C907" s="3">
        <v>539</v>
      </c>
      <c r="D907" s="1">
        <v>399</v>
      </c>
      <c r="L907" s="1">
        <v>39600</v>
      </c>
      <c r="M907" s="2">
        <v>39136</v>
      </c>
      <c r="N907" s="3">
        <v>539</v>
      </c>
      <c r="O907" s="1">
        <v>399</v>
      </c>
    </row>
    <row r="908" spans="1:15">
      <c r="A908" s="1">
        <v>39403</v>
      </c>
      <c r="B908" s="2">
        <v>39135</v>
      </c>
      <c r="C908" s="3">
        <v>2814</v>
      </c>
      <c r="D908" s="1">
        <v>95</v>
      </c>
      <c r="L908" s="1">
        <v>39403</v>
      </c>
      <c r="M908" s="2">
        <v>39135</v>
      </c>
      <c r="N908" s="3">
        <v>2814</v>
      </c>
      <c r="O908" s="1">
        <v>95</v>
      </c>
    </row>
    <row r="909" spans="1:15">
      <c r="A909" s="1">
        <v>39415</v>
      </c>
      <c r="B909" s="2">
        <v>39135</v>
      </c>
      <c r="C909" s="3">
        <v>332</v>
      </c>
      <c r="D909" s="1">
        <v>389</v>
      </c>
      <c r="L909" s="1">
        <v>39415</v>
      </c>
      <c r="M909" s="2">
        <v>39135</v>
      </c>
      <c r="N909" s="3">
        <v>332</v>
      </c>
      <c r="O909" s="1">
        <v>389</v>
      </c>
    </row>
    <row r="910" spans="1:15">
      <c r="A910" s="1">
        <v>39289</v>
      </c>
      <c r="B910" s="2">
        <v>39134</v>
      </c>
      <c r="C910" s="3">
        <v>3212</v>
      </c>
      <c r="D910" s="1">
        <v>139</v>
      </c>
      <c r="L910" s="1">
        <v>39289</v>
      </c>
      <c r="M910" s="2">
        <v>39134</v>
      </c>
      <c r="N910" s="3">
        <v>3212</v>
      </c>
      <c r="O910" s="1">
        <v>139</v>
      </c>
    </row>
    <row r="911" spans="1:15">
      <c r="A911" s="1">
        <v>38907</v>
      </c>
      <c r="B911" s="2">
        <v>39131</v>
      </c>
      <c r="C911" s="3">
        <v>1276</v>
      </c>
      <c r="D911" s="1">
        <v>3690</v>
      </c>
      <c r="L911" s="1">
        <v>38907</v>
      </c>
      <c r="M911" s="2">
        <v>39131</v>
      </c>
      <c r="N911" s="3">
        <v>1276</v>
      </c>
      <c r="O911" s="1">
        <v>3690</v>
      </c>
    </row>
    <row r="912" spans="1:15">
      <c r="A912" s="1">
        <v>38940</v>
      </c>
      <c r="B912" s="2">
        <v>39131</v>
      </c>
      <c r="C912" s="3">
        <v>284</v>
      </c>
      <c r="D912" s="1">
        <v>85</v>
      </c>
      <c r="L912" s="1">
        <v>38940</v>
      </c>
      <c r="M912" s="2">
        <v>39131</v>
      </c>
      <c r="N912" s="3">
        <v>284</v>
      </c>
      <c r="O912" s="1">
        <v>85</v>
      </c>
    </row>
    <row r="913" spans="1:15">
      <c r="A913" s="1">
        <v>38590</v>
      </c>
      <c r="B913" s="2">
        <v>39129</v>
      </c>
      <c r="C913" s="3">
        <v>1276</v>
      </c>
      <c r="D913" s="1">
        <v>299</v>
      </c>
      <c r="L913" s="1">
        <v>38590</v>
      </c>
      <c r="M913" s="2">
        <v>39129</v>
      </c>
      <c r="N913" s="3">
        <v>1276</v>
      </c>
      <c r="O913" s="1">
        <v>299</v>
      </c>
    </row>
    <row r="914" spans="1:15">
      <c r="A914" s="1">
        <v>38707</v>
      </c>
      <c r="B914" s="2">
        <v>39129</v>
      </c>
      <c r="C914" s="3">
        <v>539</v>
      </c>
      <c r="D914" s="1">
        <v>922</v>
      </c>
      <c r="L914" s="1">
        <v>38707</v>
      </c>
      <c r="M914" s="2">
        <v>39129</v>
      </c>
      <c r="N914" s="3">
        <v>539</v>
      </c>
      <c r="O914" s="1">
        <v>922</v>
      </c>
    </row>
    <row r="915" spans="1:15">
      <c r="A915" s="1">
        <v>38753</v>
      </c>
      <c r="B915" s="2">
        <v>39129</v>
      </c>
      <c r="C915" s="3">
        <v>915</v>
      </c>
      <c r="D915" s="1">
        <v>768</v>
      </c>
      <c r="L915" s="1">
        <v>38753</v>
      </c>
      <c r="M915" s="2">
        <v>39129</v>
      </c>
      <c r="N915" s="3">
        <v>915</v>
      </c>
      <c r="O915" s="1">
        <v>768</v>
      </c>
    </row>
    <row r="916" spans="1:15">
      <c r="A916" s="1">
        <v>38754</v>
      </c>
      <c r="B916" s="2">
        <v>39129</v>
      </c>
      <c r="C916" s="3">
        <v>923</v>
      </c>
      <c r="D916" s="1">
        <v>99</v>
      </c>
      <c r="L916" s="1">
        <v>38754</v>
      </c>
      <c r="M916" s="2">
        <v>39129</v>
      </c>
      <c r="N916" s="3">
        <v>923</v>
      </c>
      <c r="O916" s="1">
        <v>99</v>
      </c>
    </row>
    <row r="917" spans="1:15">
      <c r="A917" s="1">
        <v>38438</v>
      </c>
      <c r="B917" s="2">
        <v>39128</v>
      </c>
      <c r="C917" s="3">
        <v>1041</v>
      </c>
      <c r="D917" s="1">
        <v>3839</v>
      </c>
      <c r="L917" s="1">
        <v>38438</v>
      </c>
      <c r="M917" s="2">
        <v>39128</v>
      </c>
      <c r="N917" s="3">
        <v>1041</v>
      </c>
      <c r="O917" s="1">
        <v>3839</v>
      </c>
    </row>
    <row r="918" spans="1:15">
      <c r="A918" s="1">
        <v>38483</v>
      </c>
      <c r="B918" s="2">
        <v>39128</v>
      </c>
      <c r="C918" s="3">
        <v>284</v>
      </c>
      <c r="D918" s="1">
        <v>340</v>
      </c>
      <c r="L918" s="1">
        <v>38483</v>
      </c>
      <c r="M918" s="2">
        <v>39128</v>
      </c>
      <c r="N918" s="3">
        <v>284</v>
      </c>
      <c r="O918" s="1">
        <v>340</v>
      </c>
    </row>
    <row r="919" spans="1:15">
      <c r="A919" s="1">
        <v>38169</v>
      </c>
      <c r="B919" s="2">
        <v>39126</v>
      </c>
      <c r="C919" s="3">
        <v>1500</v>
      </c>
      <c r="D919" s="1">
        <v>149</v>
      </c>
      <c r="L919" s="1">
        <v>38169</v>
      </c>
      <c r="M919" s="2">
        <v>39126</v>
      </c>
      <c r="N919" s="3">
        <v>1500</v>
      </c>
      <c r="O919" s="1">
        <v>149</v>
      </c>
    </row>
    <row r="920" spans="1:15">
      <c r="A920" s="1">
        <v>38179</v>
      </c>
      <c r="B920" s="2">
        <v>39126</v>
      </c>
      <c r="C920" s="3">
        <v>1679</v>
      </c>
      <c r="D920" s="1">
        <v>429</v>
      </c>
      <c r="L920" s="1">
        <v>38179</v>
      </c>
      <c r="M920" s="2">
        <v>39126</v>
      </c>
      <c r="N920" s="3">
        <v>1679</v>
      </c>
      <c r="O920" s="1">
        <v>429</v>
      </c>
    </row>
    <row r="921" spans="1:15">
      <c r="A921" s="1">
        <v>38210</v>
      </c>
      <c r="B921" s="2">
        <v>39126</v>
      </c>
      <c r="C921" s="3">
        <v>284</v>
      </c>
      <c r="D921" s="1">
        <v>1699</v>
      </c>
      <c r="L921" s="1">
        <v>38210</v>
      </c>
      <c r="M921" s="2">
        <v>39126</v>
      </c>
      <c r="N921" s="3">
        <v>284</v>
      </c>
      <c r="O921" s="1">
        <v>1699</v>
      </c>
    </row>
    <row r="922" spans="1:15">
      <c r="A922" s="1">
        <v>38256</v>
      </c>
      <c r="B922" s="2">
        <v>39126</v>
      </c>
      <c r="C922" s="3">
        <v>5096</v>
      </c>
      <c r="D922" s="1">
        <v>100</v>
      </c>
      <c r="L922" s="1">
        <v>38256</v>
      </c>
      <c r="M922" s="2">
        <v>39126</v>
      </c>
      <c r="N922" s="3">
        <v>5096</v>
      </c>
      <c r="O922" s="1">
        <v>100</v>
      </c>
    </row>
    <row r="923" spans="1:15">
      <c r="A923" s="1">
        <v>38061</v>
      </c>
      <c r="B923" s="2">
        <v>39125</v>
      </c>
      <c r="C923" s="3">
        <v>284</v>
      </c>
      <c r="D923" s="1">
        <v>1299</v>
      </c>
      <c r="L923" s="1">
        <v>38061</v>
      </c>
      <c r="M923" s="2">
        <v>39125</v>
      </c>
      <c r="N923" s="3">
        <v>284</v>
      </c>
      <c r="O923" s="1">
        <v>1299</v>
      </c>
    </row>
    <row r="924" spans="1:15">
      <c r="A924" s="1">
        <v>38091</v>
      </c>
      <c r="B924" s="2">
        <v>39125</v>
      </c>
      <c r="C924" s="3">
        <v>4011</v>
      </c>
      <c r="D924" s="1">
        <v>229</v>
      </c>
      <c r="L924" s="1">
        <v>38091</v>
      </c>
      <c r="M924" s="2">
        <v>39125</v>
      </c>
      <c r="N924" s="3">
        <v>4011</v>
      </c>
      <c r="O924" s="1">
        <v>229</v>
      </c>
    </row>
    <row r="925" spans="1:15">
      <c r="A925" s="1">
        <v>38117</v>
      </c>
      <c r="B925" s="2">
        <v>39125</v>
      </c>
      <c r="C925" s="3">
        <v>5348</v>
      </c>
      <c r="D925" s="1">
        <v>299</v>
      </c>
      <c r="L925" s="1">
        <v>38117</v>
      </c>
      <c r="M925" s="2">
        <v>39125</v>
      </c>
      <c r="N925" s="3">
        <v>5348</v>
      </c>
      <c r="O925" s="1">
        <v>299</v>
      </c>
    </row>
    <row r="926" spans="1:15">
      <c r="A926" s="1">
        <v>38127</v>
      </c>
      <c r="B926" s="2">
        <v>39125</v>
      </c>
      <c r="C926" s="3">
        <v>6014</v>
      </c>
      <c r="D926" s="1">
        <v>169</v>
      </c>
      <c r="L926" s="1">
        <v>38127</v>
      </c>
      <c r="M926" s="2">
        <v>39125</v>
      </c>
      <c r="N926" s="3">
        <v>6014</v>
      </c>
      <c r="O926" s="1">
        <v>169</v>
      </c>
    </row>
    <row r="927" spans="1:15">
      <c r="A927" s="1">
        <v>38148</v>
      </c>
      <c r="B927" s="2">
        <v>39125</v>
      </c>
      <c r="C927" s="3">
        <v>915</v>
      </c>
      <c r="D927" s="1">
        <v>1101</v>
      </c>
      <c r="L927" s="1">
        <v>38148</v>
      </c>
      <c r="M927" s="2">
        <v>39125</v>
      </c>
      <c r="N927" s="3">
        <v>915</v>
      </c>
      <c r="O927" s="1">
        <v>1101</v>
      </c>
    </row>
    <row r="928" spans="1:15">
      <c r="A928" s="1">
        <v>37921</v>
      </c>
      <c r="B928" s="2">
        <v>39124</v>
      </c>
      <c r="C928" s="3">
        <v>3438</v>
      </c>
      <c r="D928" s="1">
        <v>1970</v>
      </c>
      <c r="L928" s="1">
        <v>37921</v>
      </c>
      <c r="M928" s="2">
        <v>39124</v>
      </c>
      <c r="N928" s="3">
        <v>3438</v>
      </c>
      <c r="O928" s="1">
        <v>1970</v>
      </c>
    </row>
    <row r="929" spans="1:15">
      <c r="A929" s="1">
        <v>37991</v>
      </c>
      <c r="B929" s="2">
        <v>39124</v>
      </c>
      <c r="C929" s="3">
        <v>62</v>
      </c>
      <c r="D929" s="1">
        <v>2542</v>
      </c>
      <c r="L929" s="1">
        <v>37991</v>
      </c>
      <c r="M929" s="2">
        <v>39124</v>
      </c>
      <c r="N929" s="3">
        <v>62</v>
      </c>
      <c r="O929" s="1">
        <v>2542</v>
      </c>
    </row>
    <row r="930" spans="1:15">
      <c r="A930" s="1">
        <v>38003</v>
      </c>
      <c r="B930" s="2">
        <v>39124</v>
      </c>
      <c r="C930" s="3">
        <v>87</v>
      </c>
      <c r="D930" s="1">
        <v>999</v>
      </c>
      <c r="L930" s="1">
        <v>38003</v>
      </c>
      <c r="M930" s="2">
        <v>39124</v>
      </c>
      <c r="N930" s="3">
        <v>87</v>
      </c>
      <c r="O930" s="1">
        <v>999</v>
      </c>
    </row>
    <row r="931" spans="1:15">
      <c r="A931" s="1">
        <v>37672</v>
      </c>
      <c r="B931" s="2">
        <v>39123</v>
      </c>
      <c r="C931" s="3">
        <v>1335</v>
      </c>
      <c r="D931" s="1">
        <v>199</v>
      </c>
      <c r="L931" s="1">
        <v>37672</v>
      </c>
      <c r="M931" s="2">
        <v>39123</v>
      </c>
      <c r="N931" s="3">
        <v>1335</v>
      </c>
      <c r="O931" s="1">
        <v>199</v>
      </c>
    </row>
    <row r="932" spans="1:15">
      <c r="A932" s="1">
        <v>37764</v>
      </c>
      <c r="B932" s="2">
        <v>39123</v>
      </c>
      <c r="C932" s="3">
        <v>449</v>
      </c>
      <c r="D932" s="1">
        <v>699</v>
      </c>
      <c r="L932" s="1">
        <v>37764</v>
      </c>
      <c r="M932" s="2">
        <v>39123</v>
      </c>
      <c r="N932" s="3">
        <v>449</v>
      </c>
      <c r="O932" s="1">
        <v>699</v>
      </c>
    </row>
    <row r="933" spans="1:15">
      <c r="A933" s="1">
        <v>37477</v>
      </c>
      <c r="B933" s="2">
        <v>39121</v>
      </c>
      <c r="C933" s="3">
        <v>2036</v>
      </c>
      <c r="D933" s="1">
        <v>2200</v>
      </c>
      <c r="L933" s="1">
        <v>37477</v>
      </c>
      <c r="M933" s="2">
        <v>39121</v>
      </c>
      <c r="N933" s="3">
        <v>2036</v>
      </c>
      <c r="O933" s="1">
        <v>2200</v>
      </c>
    </row>
    <row r="934" spans="1:15">
      <c r="A934" s="1">
        <v>37543</v>
      </c>
      <c r="B934" s="2">
        <v>39121</v>
      </c>
      <c r="C934" s="3">
        <v>637</v>
      </c>
      <c r="D934" s="1">
        <v>100</v>
      </c>
      <c r="L934" s="1">
        <v>37543</v>
      </c>
      <c r="M934" s="2">
        <v>39121</v>
      </c>
      <c r="N934" s="3">
        <v>637</v>
      </c>
      <c r="O934" s="1">
        <v>100</v>
      </c>
    </row>
    <row r="935" spans="1:15">
      <c r="A935" s="1">
        <v>37406</v>
      </c>
      <c r="B935" s="2">
        <v>39120</v>
      </c>
      <c r="C935" s="3">
        <v>3794</v>
      </c>
      <c r="D935" s="1">
        <v>429</v>
      </c>
      <c r="L935" s="1">
        <v>37406</v>
      </c>
      <c r="M935" s="2">
        <v>39120</v>
      </c>
      <c r="N935" s="3">
        <v>3794</v>
      </c>
      <c r="O935" s="1">
        <v>429</v>
      </c>
    </row>
    <row r="936" spans="1:15">
      <c r="A936" s="1">
        <v>37416</v>
      </c>
      <c r="B936" s="2">
        <v>39120</v>
      </c>
      <c r="C936" s="3">
        <v>449</v>
      </c>
      <c r="D936" s="1">
        <v>1419</v>
      </c>
      <c r="L936" s="1">
        <v>37416</v>
      </c>
      <c r="M936" s="2">
        <v>39120</v>
      </c>
      <c r="N936" s="3">
        <v>449</v>
      </c>
      <c r="O936" s="1">
        <v>1419</v>
      </c>
    </row>
    <row r="937" spans="1:15">
      <c r="A937" s="1">
        <v>37270</v>
      </c>
      <c r="B937" s="2">
        <v>39119</v>
      </c>
      <c r="C937" s="3">
        <v>2956</v>
      </c>
      <c r="D937" s="1">
        <v>640</v>
      </c>
      <c r="L937" s="1">
        <v>37270</v>
      </c>
      <c r="M937" s="2">
        <v>39119</v>
      </c>
      <c r="N937" s="3">
        <v>2956</v>
      </c>
      <c r="O937" s="1">
        <v>640</v>
      </c>
    </row>
    <row r="938" spans="1:15">
      <c r="A938" s="1">
        <v>37297</v>
      </c>
      <c r="B938" s="2">
        <v>39119</v>
      </c>
      <c r="C938" s="3">
        <v>450</v>
      </c>
      <c r="D938" s="1">
        <v>1499</v>
      </c>
      <c r="L938" s="1">
        <v>37297</v>
      </c>
      <c r="M938" s="2">
        <v>39119</v>
      </c>
      <c r="N938" s="3">
        <v>450</v>
      </c>
      <c r="O938" s="1">
        <v>1499</v>
      </c>
    </row>
    <row r="939" spans="1:15">
      <c r="A939" s="1">
        <v>37205</v>
      </c>
      <c r="B939" s="2">
        <v>39118</v>
      </c>
      <c r="C939" s="3">
        <v>5959</v>
      </c>
      <c r="D939" s="1">
        <v>1015</v>
      </c>
      <c r="L939" s="1">
        <v>37205</v>
      </c>
      <c r="M939" s="2">
        <v>39118</v>
      </c>
      <c r="N939" s="3">
        <v>5959</v>
      </c>
      <c r="O939" s="1">
        <v>1015</v>
      </c>
    </row>
    <row r="940" spans="1:15">
      <c r="A940" s="1">
        <v>36976</v>
      </c>
      <c r="B940" s="2">
        <v>39117</v>
      </c>
      <c r="C940" s="3">
        <v>1446</v>
      </c>
      <c r="D940" s="1">
        <v>249</v>
      </c>
      <c r="L940" s="1">
        <v>36976</v>
      </c>
      <c r="M940" s="2">
        <v>39117</v>
      </c>
      <c r="N940" s="3">
        <v>1446</v>
      </c>
      <c r="O940" s="1">
        <v>249</v>
      </c>
    </row>
    <row r="941" spans="1:15">
      <c r="A941" s="1">
        <v>37011</v>
      </c>
      <c r="B941" s="2">
        <v>39117</v>
      </c>
      <c r="C941" s="3">
        <v>2501</v>
      </c>
      <c r="D941" s="1">
        <v>3990</v>
      </c>
      <c r="L941" s="1">
        <v>37011</v>
      </c>
      <c r="M941" s="2">
        <v>39117</v>
      </c>
      <c r="N941" s="3">
        <v>2501</v>
      </c>
      <c r="O941" s="1">
        <v>3990</v>
      </c>
    </row>
    <row r="942" spans="1:15">
      <c r="A942" s="1">
        <v>37015</v>
      </c>
      <c r="B942" s="2">
        <v>39117</v>
      </c>
      <c r="C942" s="3">
        <v>2787</v>
      </c>
      <c r="D942" s="1">
        <v>799</v>
      </c>
      <c r="L942" s="1">
        <v>37015</v>
      </c>
      <c r="M942" s="2">
        <v>39117</v>
      </c>
      <c r="N942" s="3">
        <v>2787</v>
      </c>
      <c r="O942" s="1">
        <v>799</v>
      </c>
    </row>
    <row r="943" spans="1:15">
      <c r="A943" s="1">
        <v>37018</v>
      </c>
      <c r="B943" s="2">
        <v>39117</v>
      </c>
      <c r="C943" s="3">
        <v>2995</v>
      </c>
      <c r="D943" s="1">
        <v>164</v>
      </c>
      <c r="L943" s="1">
        <v>37018</v>
      </c>
      <c r="M943" s="2">
        <v>39117</v>
      </c>
      <c r="N943" s="3">
        <v>2995</v>
      </c>
      <c r="O943" s="1">
        <v>164</v>
      </c>
    </row>
    <row r="944" spans="1:15">
      <c r="A944" s="1">
        <v>37039</v>
      </c>
      <c r="B944" s="2">
        <v>39117</v>
      </c>
      <c r="C944" s="3">
        <v>3785</v>
      </c>
      <c r="D944" s="1">
        <v>149</v>
      </c>
      <c r="L944" s="1">
        <v>37039</v>
      </c>
      <c r="M944" s="2">
        <v>39117</v>
      </c>
      <c r="N944" s="3">
        <v>3785</v>
      </c>
      <c r="O944" s="1">
        <v>149</v>
      </c>
    </row>
    <row r="945" spans="1:15">
      <c r="A945" s="1">
        <v>37042</v>
      </c>
      <c r="B945" s="2">
        <v>39117</v>
      </c>
      <c r="C945" s="3">
        <v>3855</v>
      </c>
      <c r="D945" s="1">
        <v>85</v>
      </c>
      <c r="L945" s="1">
        <v>37042</v>
      </c>
      <c r="M945" s="2">
        <v>39117</v>
      </c>
      <c r="N945" s="3">
        <v>3855</v>
      </c>
      <c r="O945" s="1">
        <v>85</v>
      </c>
    </row>
    <row r="946" spans="1:15">
      <c r="A946" s="1">
        <v>36868</v>
      </c>
      <c r="B946" s="2">
        <v>39116</v>
      </c>
      <c r="C946" s="3">
        <v>198</v>
      </c>
      <c r="D946" s="1">
        <v>249</v>
      </c>
      <c r="L946" s="1">
        <v>36868</v>
      </c>
      <c r="M946" s="2">
        <v>39116</v>
      </c>
      <c r="N946" s="3">
        <v>198</v>
      </c>
      <c r="O946" s="1">
        <v>249</v>
      </c>
    </row>
    <row r="947" spans="1:15">
      <c r="A947" s="1">
        <v>36910</v>
      </c>
      <c r="B947" s="2">
        <v>39116</v>
      </c>
      <c r="C947" s="3">
        <v>3610</v>
      </c>
      <c r="D947" s="1">
        <v>219</v>
      </c>
      <c r="L947" s="1">
        <v>36910</v>
      </c>
      <c r="M947" s="2">
        <v>39116</v>
      </c>
      <c r="N947" s="3">
        <v>3610</v>
      </c>
      <c r="O947" s="1">
        <v>219</v>
      </c>
    </row>
    <row r="948" spans="1:15">
      <c r="A948" s="1">
        <v>36809</v>
      </c>
      <c r="B948" s="2">
        <v>39115</v>
      </c>
      <c r="C948" s="3">
        <v>5577</v>
      </c>
      <c r="D948" s="1">
        <v>1399</v>
      </c>
      <c r="L948" s="1">
        <v>36809</v>
      </c>
      <c r="M948" s="2">
        <v>39115</v>
      </c>
      <c r="N948" s="3">
        <v>5577</v>
      </c>
      <c r="O948" s="1">
        <v>1399</v>
      </c>
    </row>
    <row r="949" spans="1:15">
      <c r="A949" s="1">
        <v>36711</v>
      </c>
      <c r="B949" s="2">
        <v>39114</v>
      </c>
      <c r="C949" s="3">
        <v>637</v>
      </c>
      <c r="D949" s="1">
        <v>634</v>
      </c>
      <c r="L949" s="1">
        <v>36711</v>
      </c>
      <c r="M949" s="2">
        <v>39114</v>
      </c>
      <c r="N949" s="3">
        <v>637</v>
      </c>
      <c r="O949" s="1">
        <v>634</v>
      </c>
    </row>
    <row r="950" spans="1:15">
      <c r="A950" s="1">
        <v>36712</v>
      </c>
      <c r="B950" s="2">
        <v>39114</v>
      </c>
      <c r="C950" s="3">
        <v>655</v>
      </c>
      <c r="D950" s="1">
        <v>1488</v>
      </c>
      <c r="L950" s="1">
        <v>36712</v>
      </c>
      <c r="M950" s="2">
        <v>39114</v>
      </c>
      <c r="N950" s="3">
        <v>655</v>
      </c>
      <c r="O950" s="1">
        <v>1488</v>
      </c>
    </row>
    <row r="951" spans="1:15">
      <c r="A951" s="1">
        <v>36569</v>
      </c>
      <c r="B951" s="2">
        <v>39113</v>
      </c>
      <c r="C951" s="3">
        <v>332</v>
      </c>
      <c r="D951" s="1">
        <v>780</v>
      </c>
      <c r="L951" s="1">
        <v>36569</v>
      </c>
      <c r="M951" s="2">
        <v>39113</v>
      </c>
      <c r="N951" s="3">
        <v>332</v>
      </c>
      <c r="O951" s="1">
        <v>780</v>
      </c>
    </row>
    <row r="952" spans="1:15">
      <c r="A952" s="1">
        <v>36603</v>
      </c>
      <c r="B952" s="2">
        <v>39113</v>
      </c>
      <c r="C952" s="3">
        <v>5577</v>
      </c>
      <c r="D952" s="1">
        <v>1399</v>
      </c>
      <c r="L952" s="1">
        <v>36603</v>
      </c>
      <c r="M952" s="2">
        <v>39113</v>
      </c>
      <c r="N952" s="3">
        <v>5577</v>
      </c>
      <c r="O952" s="1">
        <v>1399</v>
      </c>
    </row>
    <row r="953" spans="1:15">
      <c r="A953" s="1">
        <v>36454</v>
      </c>
      <c r="B953" s="2">
        <v>39112</v>
      </c>
      <c r="C953" s="3">
        <v>2942</v>
      </c>
      <c r="D953" s="1">
        <v>2890</v>
      </c>
      <c r="L953" s="1">
        <v>36454</v>
      </c>
      <c r="M953" s="2">
        <v>39112</v>
      </c>
      <c r="N953" s="3">
        <v>2942</v>
      </c>
      <c r="O953" s="1">
        <v>2890</v>
      </c>
    </row>
    <row r="954" spans="1:15">
      <c r="A954" s="1">
        <v>36511</v>
      </c>
      <c r="B954" s="2">
        <v>39112</v>
      </c>
      <c r="C954" s="3">
        <v>6189</v>
      </c>
      <c r="D954" s="1">
        <v>599</v>
      </c>
      <c r="L954" s="1">
        <v>36511</v>
      </c>
      <c r="M954" s="2">
        <v>39112</v>
      </c>
      <c r="N954" s="3">
        <v>6189</v>
      </c>
      <c r="O954" s="1">
        <v>599</v>
      </c>
    </row>
    <row r="955" spans="1:15">
      <c r="A955" s="1">
        <v>36074</v>
      </c>
      <c r="B955" s="2">
        <v>39111</v>
      </c>
      <c r="C955" s="3">
        <v>1276</v>
      </c>
      <c r="D955" s="1">
        <v>799</v>
      </c>
      <c r="L955" s="1">
        <v>36074</v>
      </c>
      <c r="M955" s="2">
        <v>39111</v>
      </c>
      <c r="N955" s="3">
        <v>1276</v>
      </c>
      <c r="O955" s="1">
        <v>799</v>
      </c>
    </row>
    <row r="956" spans="1:15">
      <c r="A956" s="1">
        <v>36081</v>
      </c>
      <c r="B956" s="2">
        <v>39111</v>
      </c>
      <c r="C956" s="3">
        <v>139</v>
      </c>
      <c r="D956" s="1">
        <v>399</v>
      </c>
      <c r="L956" s="1">
        <v>36081</v>
      </c>
      <c r="M956" s="2">
        <v>39111</v>
      </c>
      <c r="N956" s="3">
        <v>139</v>
      </c>
      <c r="O956" s="1">
        <v>399</v>
      </c>
    </row>
    <row r="957" spans="1:15">
      <c r="A957" s="1">
        <v>36106</v>
      </c>
      <c r="B957" s="2">
        <v>39111</v>
      </c>
      <c r="C957" s="3">
        <v>1679</v>
      </c>
      <c r="D957" s="1">
        <v>400</v>
      </c>
      <c r="L957" s="1">
        <v>36106</v>
      </c>
      <c r="M957" s="2">
        <v>39111</v>
      </c>
      <c r="N957" s="3">
        <v>1679</v>
      </c>
      <c r="O957" s="1">
        <v>400</v>
      </c>
    </row>
    <row r="958" spans="1:15">
      <c r="A958" s="1">
        <v>36163</v>
      </c>
      <c r="B958" s="2">
        <v>39111</v>
      </c>
      <c r="C958" s="3">
        <v>284</v>
      </c>
      <c r="D958" s="1">
        <v>819</v>
      </c>
      <c r="L958" s="1">
        <v>36163</v>
      </c>
      <c r="M958" s="2">
        <v>39111</v>
      </c>
      <c r="N958" s="3">
        <v>284</v>
      </c>
      <c r="O958" s="1">
        <v>819</v>
      </c>
    </row>
    <row r="959" spans="1:15">
      <c r="A959" s="1">
        <v>36188</v>
      </c>
      <c r="B959" s="2">
        <v>39111</v>
      </c>
      <c r="C959" s="3">
        <v>3212</v>
      </c>
      <c r="D959" s="1">
        <v>359</v>
      </c>
      <c r="L959" s="1">
        <v>36188</v>
      </c>
      <c r="M959" s="2">
        <v>39111</v>
      </c>
      <c r="N959" s="3">
        <v>3212</v>
      </c>
      <c r="O959" s="1">
        <v>359</v>
      </c>
    </row>
    <row r="960" spans="1:15">
      <c r="A960" s="1">
        <v>36264</v>
      </c>
      <c r="B960" s="2">
        <v>39111</v>
      </c>
      <c r="C960" s="3">
        <v>450</v>
      </c>
      <c r="D960" s="1">
        <v>5500</v>
      </c>
      <c r="L960" s="1">
        <v>36264</v>
      </c>
      <c r="M960" s="2">
        <v>39111</v>
      </c>
      <c r="N960" s="3">
        <v>450</v>
      </c>
      <c r="O960" s="1">
        <v>5500</v>
      </c>
    </row>
    <row r="961" spans="1:15">
      <c r="A961" s="1">
        <v>36322</v>
      </c>
      <c r="B961" s="2">
        <v>39111</v>
      </c>
      <c r="C961" s="3">
        <v>5697</v>
      </c>
      <c r="D961" s="1">
        <v>599</v>
      </c>
      <c r="L961" s="1">
        <v>36322</v>
      </c>
      <c r="M961" s="2">
        <v>39111</v>
      </c>
      <c r="N961" s="3">
        <v>5697</v>
      </c>
      <c r="O961" s="1">
        <v>599</v>
      </c>
    </row>
    <row r="962" spans="1:15">
      <c r="A962" s="1">
        <v>36399</v>
      </c>
      <c r="B962" s="2">
        <v>39111</v>
      </c>
      <c r="C962" s="3">
        <v>921</v>
      </c>
      <c r="D962" s="1">
        <v>46</v>
      </c>
      <c r="L962" s="1">
        <v>36399</v>
      </c>
      <c r="M962" s="2">
        <v>39111</v>
      </c>
      <c r="N962" s="3">
        <v>921</v>
      </c>
      <c r="O962" s="1">
        <v>46</v>
      </c>
    </row>
    <row r="963" spans="1:15">
      <c r="A963" s="1">
        <v>35703</v>
      </c>
      <c r="B963" s="2">
        <v>39110</v>
      </c>
      <c r="C963" s="3">
        <v>1096</v>
      </c>
      <c r="D963" s="1">
        <v>151</v>
      </c>
      <c r="L963" s="1">
        <v>35703</v>
      </c>
      <c r="M963" s="2">
        <v>39110</v>
      </c>
      <c r="N963" s="3">
        <v>1096</v>
      </c>
      <c r="O963" s="1">
        <v>151</v>
      </c>
    </row>
    <row r="964" spans="1:15">
      <c r="A964" s="1">
        <v>35716</v>
      </c>
      <c r="B964" s="2">
        <v>39110</v>
      </c>
      <c r="C964" s="3">
        <v>1246</v>
      </c>
      <c r="D964" s="1">
        <v>3321</v>
      </c>
      <c r="L964" s="1">
        <v>35716</v>
      </c>
      <c r="M964" s="2">
        <v>39110</v>
      </c>
      <c r="N964" s="3">
        <v>1246</v>
      </c>
      <c r="O964" s="1">
        <v>3321</v>
      </c>
    </row>
    <row r="965" spans="1:15">
      <c r="A965" s="1">
        <v>35784</v>
      </c>
      <c r="B965" s="2">
        <v>39110</v>
      </c>
      <c r="C965" s="3">
        <v>2194</v>
      </c>
      <c r="D965" s="1">
        <v>400</v>
      </c>
      <c r="L965" s="1">
        <v>35784</v>
      </c>
      <c r="M965" s="2">
        <v>39110</v>
      </c>
      <c r="N965" s="3">
        <v>2194</v>
      </c>
      <c r="O965" s="1">
        <v>400</v>
      </c>
    </row>
    <row r="966" spans="1:15">
      <c r="A966" s="1">
        <v>35792</v>
      </c>
      <c r="B966" s="2">
        <v>39110</v>
      </c>
      <c r="C966" s="3">
        <v>2239</v>
      </c>
      <c r="D966" s="1">
        <v>250</v>
      </c>
      <c r="L966" s="1">
        <v>35792</v>
      </c>
      <c r="M966" s="2">
        <v>39110</v>
      </c>
      <c r="N966" s="3">
        <v>2239</v>
      </c>
      <c r="O966" s="1">
        <v>250</v>
      </c>
    </row>
    <row r="967" spans="1:15">
      <c r="A967" s="1">
        <v>35827</v>
      </c>
      <c r="B967" s="2">
        <v>39110</v>
      </c>
      <c r="C967" s="3">
        <v>2778</v>
      </c>
      <c r="D967" s="1">
        <v>400</v>
      </c>
      <c r="L967" s="1">
        <v>35827</v>
      </c>
      <c r="M967" s="2">
        <v>39110</v>
      </c>
      <c r="N967" s="3">
        <v>2778</v>
      </c>
      <c r="O967" s="1">
        <v>400</v>
      </c>
    </row>
    <row r="968" spans="1:15">
      <c r="A968" s="1">
        <v>35868</v>
      </c>
      <c r="B968" s="2">
        <v>39110</v>
      </c>
      <c r="C968" s="3">
        <v>338</v>
      </c>
      <c r="D968" s="1">
        <v>988</v>
      </c>
      <c r="L968" s="1">
        <v>35868</v>
      </c>
      <c r="M968" s="2">
        <v>39110</v>
      </c>
      <c r="N968" s="3">
        <v>338</v>
      </c>
      <c r="O968" s="1">
        <v>988</v>
      </c>
    </row>
    <row r="969" spans="1:15">
      <c r="A969" s="1">
        <v>35880</v>
      </c>
      <c r="B969" s="2">
        <v>39110</v>
      </c>
      <c r="C969" s="3">
        <v>3567</v>
      </c>
      <c r="D969" s="1">
        <v>399</v>
      </c>
      <c r="L969" s="1">
        <v>35880</v>
      </c>
      <c r="M969" s="2">
        <v>39110</v>
      </c>
      <c r="N969" s="3">
        <v>3567</v>
      </c>
      <c r="O969" s="1">
        <v>399</v>
      </c>
    </row>
    <row r="970" spans="1:15">
      <c r="A970" s="1">
        <v>35955</v>
      </c>
      <c r="B970" s="2">
        <v>39110</v>
      </c>
      <c r="C970" s="3">
        <v>5348</v>
      </c>
      <c r="D970" s="1">
        <v>249</v>
      </c>
      <c r="L970" s="1">
        <v>35955</v>
      </c>
      <c r="M970" s="2">
        <v>39110</v>
      </c>
      <c r="N970" s="3">
        <v>5348</v>
      </c>
      <c r="O970" s="1">
        <v>249</v>
      </c>
    </row>
    <row r="971" spans="1:15">
      <c r="A971" s="1">
        <v>35960</v>
      </c>
      <c r="B971" s="2">
        <v>39110</v>
      </c>
      <c r="C971" s="3">
        <v>5468</v>
      </c>
      <c r="D971" s="1">
        <v>250</v>
      </c>
      <c r="L971" s="1">
        <v>35960</v>
      </c>
      <c r="M971" s="2">
        <v>39110</v>
      </c>
      <c r="N971" s="3">
        <v>5468</v>
      </c>
      <c r="O971" s="1">
        <v>250</v>
      </c>
    </row>
    <row r="972" spans="1:15">
      <c r="A972" s="1">
        <v>35549</v>
      </c>
      <c r="B972" s="2">
        <v>39109</v>
      </c>
      <c r="C972" s="3">
        <v>3056</v>
      </c>
      <c r="D972" s="1">
        <v>9087</v>
      </c>
      <c r="L972" s="1">
        <v>35549</v>
      </c>
      <c r="M972" s="2">
        <v>39109</v>
      </c>
      <c r="N972" s="3">
        <v>3056</v>
      </c>
      <c r="O972" s="1">
        <v>9087</v>
      </c>
    </row>
    <row r="973" spans="1:15">
      <c r="A973" s="1">
        <v>35554</v>
      </c>
      <c r="B973" s="2">
        <v>39109</v>
      </c>
      <c r="C973" s="3">
        <v>3212</v>
      </c>
      <c r="D973" s="1">
        <v>331</v>
      </c>
      <c r="L973" s="1">
        <v>35554</v>
      </c>
      <c r="M973" s="2">
        <v>39109</v>
      </c>
      <c r="N973" s="3">
        <v>3212</v>
      </c>
      <c r="O973" s="1">
        <v>331</v>
      </c>
    </row>
    <row r="974" spans="1:15">
      <c r="A974" s="1">
        <v>35583</v>
      </c>
      <c r="B974" s="2">
        <v>39109</v>
      </c>
      <c r="C974" s="3">
        <v>3873</v>
      </c>
      <c r="D974" s="1">
        <v>999</v>
      </c>
      <c r="L974" s="1">
        <v>35583</v>
      </c>
      <c r="M974" s="2">
        <v>39109</v>
      </c>
      <c r="N974" s="3">
        <v>3873</v>
      </c>
      <c r="O974" s="1">
        <v>999</v>
      </c>
    </row>
    <row r="975" spans="1:15">
      <c r="A975" s="1">
        <v>35621</v>
      </c>
      <c r="B975" s="2">
        <v>39109</v>
      </c>
      <c r="C975" s="3">
        <v>4866</v>
      </c>
      <c r="D975" s="1">
        <v>2290</v>
      </c>
      <c r="L975" s="1">
        <v>35621</v>
      </c>
      <c r="M975" s="2">
        <v>39109</v>
      </c>
      <c r="N975" s="3">
        <v>4866</v>
      </c>
      <c r="O975" s="1">
        <v>2290</v>
      </c>
    </row>
    <row r="976" spans="1:15">
      <c r="A976" s="1">
        <v>35670</v>
      </c>
      <c r="B976" s="2">
        <v>39109</v>
      </c>
      <c r="C976" s="3">
        <v>6134</v>
      </c>
      <c r="D976" s="1">
        <v>1799</v>
      </c>
      <c r="L976" s="1">
        <v>35670</v>
      </c>
      <c r="M976" s="2">
        <v>39109</v>
      </c>
      <c r="N976" s="3">
        <v>6134</v>
      </c>
      <c r="O976" s="1">
        <v>1799</v>
      </c>
    </row>
    <row r="977" spans="1:15">
      <c r="A977" s="1">
        <v>35184</v>
      </c>
      <c r="B977" s="2">
        <v>39108</v>
      </c>
      <c r="C977" s="3">
        <v>1121</v>
      </c>
      <c r="D977" s="1">
        <v>599</v>
      </c>
      <c r="L977" s="1">
        <v>35184</v>
      </c>
      <c r="M977" s="2">
        <v>39108</v>
      </c>
      <c r="N977" s="3">
        <v>1121</v>
      </c>
      <c r="O977" s="1">
        <v>599</v>
      </c>
    </row>
    <row r="978" spans="1:15">
      <c r="A978" s="1">
        <v>35262</v>
      </c>
      <c r="B978" s="2">
        <v>39108</v>
      </c>
      <c r="C978" s="3">
        <v>2393</v>
      </c>
      <c r="D978" s="1">
        <v>432</v>
      </c>
      <c r="L978" s="1">
        <v>35262</v>
      </c>
      <c r="M978" s="2">
        <v>39108</v>
      </c>
      <c r="N978" s="3">
        <v>2393</v>
      </c>
      <c r="O978" s="1">
        <v>432</v>
      </c>
    </row>
    <row r="979" spans="1:15">
      <c r="A979" s="1">
        <v>35289</v>
      </c>
      <c r="B979" s="2">
        <v>39108</v>
      </c>
      <c r="C979" s="3">
        <v>284</v>
      </c>
      <c r="D979" s="1">
        <v>728</v>
      </c>
      <c r="L979" s="1">
        <v>35289</v>
      </c>
      <c r="M979" s="2">
        <v>39108</v>
      </c>
      <c r="N979" s="3">
        <v>284</v>
      </c>
      <c r="O979" s="1">
        <v>728</v>
      </c>
    </row>
    <row r="980" spans="1:15">
      <c r="A980" s="1">
        <v>35311</v>
      </c>
      <c r="B980" s="2">
        <v>39108</v>
      </c>
      <c r="C980" s="3">
        <v>3292</v>
      </c>
      <c r="D980" s="1">
        <v>599</v>
      </c>
      <c r="L980" s="1">
        <v>35311</v>
      </c>
      <c r="M980" s="2">
        <v>39108</v>
      </c>
      <c r="N980" s="3">
        <v>3292</v>
      </c>
      <c r="O980" s="1">
        <v>599</v>
      </c>
    </row>
    <row r="981" spans="1:15">
      <c r="A981" s="1">
        <v>35326</v>
      </c>
      <c r="B981" s="2">
        <v>39108</v>
      </c>
      <c r="C981" s="3">
        <v>3610</v>
      </c>
      <c r="D981" s="1">
        <v>2322</v>
      </c>
      <c r="L981" s="1">
        <v>35326</v>
      </c>
      <c r="M981" s="2">
        <v>39108</v>
      </c>
      <c r="N981" s="3">
        <v>3610</v>
      </c>
      <c r="O981" s="1">
        <v>2322</v>
      </c>
    </row>
    <row r="982" spans="1:15">
      <c r="A982" s="1">
        <v>35360</v>
      </c>
      <c r="B982" s="2">
        <v>39108</v>
      </c>
      <c r="C982" s="3">
        <v>449</v>
      </c>
      <c r="D982" s="1">
        <v>1347</v>
      </c>
      <c r="L982" s="1">
        <v>35360</v>
      </c>
      <c r="M982" s="2">
        <v>39108</v>
      </c>
      <c r="N982" s="3">
        <v>449</v>
      </c>
      <c r="O982" s="1">
        <v>1347</v>
      </c>
    </row>
    <row r="983" spans="1:15">
      <c r="A983" s="1">
        <v>35115</v>
      </c>
      <c r="B983" s="2">
        <v>39107</v>
      </c>
      <c r="C983" s="3">
        <v>3233</v>
      </c>
      <c r="D983" s="1">
        <v>1399</v>
      </c>
      <c r="L983" s="1">
        <v>35115</v>
      </c>
      <c r="M983" s="2">
        <v>39107</v>
      </c>
      <c r="N983" s="3">
        <v>3233</v>
      </c>
      <c r="O983" s="1">
        <v>1399</v>
      </c>
    </row>
    <row r="984" spans="1:15">
      <c r="A984" s="1">
        <v>35139</v>
      </c>
      <c r="B984" s="2">
        <v>39107</v>
      </c>
      <c r="C984" s="3">
        <v>4780</v>
      </c>
      <c r="D984" s="1">
        <v>1262</v>
      </c>
      <c r="L984" s="1">
        <v>35139</v>
      </c>
      <c r="M984" s="2">
        <v>39107</v>
      </c>
      <c r="N984" s="3">
        <v>4780</v>
      </c>
      <c r="O984" s="1">
        <v>1262</v>
      </c>
    </row>
    <row r="985" spans="1:15">
      <c r="A985" s="1">
        <v>34963</v>
      </c>
      <c r="B985" s="2">
        <v>39106</v>
      </c>
      <c r="C985" s="3">
        <v>1246</v>
      </c>
      <c r="D985" s="1">
        <v>3990</v>
      </c>
      <c r="L985" s="1">
        <v>34963</v>
      </c>
      <c r="M985" s="2">
        <v>39106</v>
      </c>
      <c r="N985" s="3">
        <v>1246</v>
      </c>
      <c r="O985" s="1">
        <v>3990</v>
      </c>
    </row>
    <row r="986" spans="1:15">
      <c r="A986" s="1">
        <v>35004</v>
      </c>
      <c r="B986" s="2">
        <v>39106</v>
      </c>
      <c r="C986" s="3">
        <v>284</v>
      </c>
      <c r="D986" s="1">
        <v>129</v>
      </c>
      <c r="L986" s="1">
        <v>35004</v>
      </c>
      <c r="M986" s="2">
        <v>39106</v>
      </c>
      <c r="N986" s="3">
        <v>284</v>
      </c>
      <c r="O986" s="1">
        <v>129</v>
      </c>
    </row>
    <row r="987" spans="1:15">
      <c r="A987" s="1">
        <v>35036</v>
      </c>
      <c r="B987" s="2">
        <v>39106</v>
      </c>
      <c r="C987" s="3">
        <v>4967</v>
      </c>
      <c r="D987" s="1">
        <v>1399</v>
      </c>
      <c r="L987" s="1">
        <v>35036</v>
      </c>
      <c r="M987" s="2">
        <v>39106</v>
      </c>
      <c r="N987" s="3">
        <v>4967</v>
      </c>
      <c r="O987" s="1">
        <v>1399</v>
      </c>
    </row>
    <row r="988" spans="1:15">
      <c r="A988" s="1">
        <v>34731</v>
      </c>
      <c r="B988" s="2">
        <v>39104</v>
      </c>
      <c r="C988" s="3">
        <v>1335</v>
      </c>
      <c r="D988" s="1">
        <v>1790</v>
      </c>
      <c r="L988" s="1">
        <v>34731</v>
      </c>
      <c r="M988" s="2">
        <v>39104</v>
      </c>
      <c r="N988" s="3">
        <v>1335</v>
      </c>
      <c r="O988" s="1">
        <v>1790</v>
      </c>
    </row>
    <row r="989" spans="1:15">
      <c r="A989" s="1">
        <v>34811</v>
      </c>
      <c r="B989" s="2">
        <v>39104</v>
      </c>
      <c r="C989" s="3">
        <v>5348</v>
      </c>
      <c r="D989" s="1">
        <v>479</v>
      </c>
      <c r="L989" s="1">
        <v>34811</v>
      </c>
      <c r="M989" s="2">
        <v>39104</v>
      </c>
      <c r="N989" s="3">
        <v>5348</v>
      </c>
      <c r="O989" s="1">
        <v>479</v>
      </c>
    </row>
    <row r="990" spans="1:15">
      <c r="A990" s="1">
        <v>34672</v>
      </c>
      <c r="B990" s="2">
        <v>39103</v>
      </c>
      <c r="C990" s="3">
        <v>3567</v>
      </c>
      <c r="D990" s="1">
        <v>249</v>
      </c>
      <c r="L990" s="1">
        <v>34672</v>
      </c>
      <c r="M990" s="2">
        <v>39103</v>
      </c>
      <c r="N990" s="3">
        <v>3567</v>
      </c>
      <c r="O990" s="1">
        <v>249</v>
      </c>
    </row>
    <row r="991" spans="1:15">
      <c r="A991" s="1">
        <v>34723</v>
      </c>
      <c r="B991" s="2">
        <v>39103</v>
      </c>
      <c r="C991" s="3">
        <v>977</v>
      </c>
      <c r="D991" s="1">
        <v>238</v>
      </c>
      <c r="L991" s="1">
        <v>34723</v>
      </c>
      <c r="M991" s="2">
        <v>39103</v>
      </c>
      <c r="N991" s="3">
        <v>977</v>
      </c>
      <c r="O991" s="1">
        <v>238</v>
      </c>
    </row>
    <row r="992" spans="1:15">
      <c r="A992" s="1">
        <v>34605</v>
      </c>
      <c r="B992" s="2">
        <v>39102</v>
      </c>
      <c r="C992" s="3">
        <v>6078</v>
      </c>
      <c r="D992" s="1">
        <v>1868</v>
      </c>
      <c r="L992" s="1">
        <v>34605</v>
      </c>
      <c r="M992" s="2">
        <v>39102</v>
      </c>
      <c r="N992" s="3">
        <v>6078</v>
      </c>
      <c r="O992" s="1">
        <v>1868</v>
      </c>
    </row>
    <row r="993" spans="1:15">
      <c r="A993" s="1">
        <v>34472</v>
      </c>
      <c r="B993" s="2">
        <v>39101</v>
      </c>
      <c r="C993" s="3">
        <v>3330</v>
      </c>
      <c r="D993" s="1">
        <v>599</v>
      </c>
      <c r="L993" s="1">
        <v>34472</v>
      </c>
      <c r="M993" s="2">
        <v>39101</v>
      </c>
      <c r="N993" s="3">
        <v>3330</v>
      </c>
      <c r="O993" s="1">
        <v>599</v>
      </c>
    </row>
    <row r="994" spans="1:15">
      <c r="A994" s="1">
        <v>34491</v>
      </c>
      <c r="B994" s="2">
        <v>39101</v>
      </c>
      <c r="C994" s="3">
        <v>450</v>
      </c>
      <c r="D994" s="1">
        <v>57140</v>
      </c>
      <c r="L994" s="1">
        <v>34491</v>
      </c>
      <c r="M994" s="2">
        <v>39101</v>
      </c>
      <c r="N994" s="3">
        <v>450</v>
      </c>
      <c r="O994" s="1">
        <v>57140</v>
      </c>
    </row>
    <row r="995" spans="1:15">
      <c r="A995" s="1">
        <v>34333</v>
      </c>
      <c r="B995" s="2">
        <v>39100</v>
      </c>
      <c r="C995" s="3">
        <v>1121</v>
      </c>
      <c r="D995" s="1">
        <v>599</v>
      </c>
      <c r="L995" s="1">
        <v>34333</v>
      </c>
      <c r="M995" s="2">
        <v>39100</v>
      </c>
      <c r="N995" s="3">
        <v>1121</v>
      </c>
      <c r="O995" s="1">
        <v>599</v>
      </c>
    </row>
    <row r="996" spans="1:15">
      <c r="A996" s="1">
        <v>34183</v>
      </c>
      <c r="B996" s="2">
        <v>39098</v>
      </c>
      <c r="C996" s="3">
        <v>2239</v>
      </c>
      <c r="D996" s="1">
        <v>998</v>
      </c>
      <c r="L996" s="1">
        <v>34183</v>
      </c>
      <c r="M996" s="2">
        <v>39098</v>
      </c>
      <c r="N996" s="3">
        <v>2239</v>
      </c>
      <c r="O996" s="1">
        <v>998</v>
      </c>
    </row>
    <row r="997" spans="1:15">
      <c r="A997" s="1">
        <v>34219</v>
      </c>
      <c r="B997" s="2">
        <v>39098</v>
      </c>
      <c r="C997" s="3">
        <v>4687</v>
      </c>
      <c r="D997" s="1">
        <v>590</v>
      </c>
      <c r="L997" s="1">
        <v>34219</v>
      </c>
      <c r="M997" s="2">
        <v>39098</v>
      </c>
      <c r="N997" s="3">
        <v>4687</v>
      </c>
      <c r="O997" s="1">
        <v>590</v>
      </c>
    </row>
    <row r="998" spans="1:15">
      <c r="A998" s="1">
        <v>34050</v>
      </c>
      <c r="B998" s="2">
        <v>39097</v>
      </c>
      <c r="C998" s="3">
        <v>1464</v>
      </c>
      <c r="D998" s="1">
        <v>2027</v>
      </c>
      <c r="L998" s="1">
        <v>34050</v>
      </c>
      <c r="M998" s="2">
        <v>39097</v>
      </c>
      <c r="N998" s="3">
        <v>1464</v>
      </c>
      <c r="O998" s="1">
        <v>2027</v>
      </c>
    </row>
    <row r="999" spans="1:15">
      <c r="A999" s="1">
        <v>34094</v>
      </c>
      <c r="B999" s="2">
        <v>39097</v>
      </c>
      <c r="C999" s="3">
        <v>3212</v>
      </c>
      <c r="D999" s="1">
        <v>599</v>
      </c>
      <c r="L999" s="1">
        <v>34094</v>
      </c>
      <c r="M999" s="2">
        <v>39097</v>
      </c>
      <c r="N999" s="3">
        <v>3212</v>
      </c>
      <c r="O999" s="1">
        <v>599</v>
      </c>
    </row>
    <row r="1000" spans="1:15">
      <c r="A1000" s="1">
        <v>34133</v>
      </c>
      <c r="B1000" s="2">
        <v>39097</v>
      </c>
      <c r="C1000" s="3">
        <v>5943</v>
      </c>
      <c r="D1000" s="1">
        <v>1358</v>
      </c>
      <c r="L1000" s="1">
        <v>34133</v>
      </c>
      <c r="M1000" s="2">
        <v>39097</v>
      </c>
      <c r="N1000" s="3">
        <v>5943</v>
      </c>
      <c r="O1000" s="1">
        <v>1358</v>
      </c>
    </row>
    <row r="1001" spans="1:15">
      <c r="A1001" s="1">
        <v>33978</v>
      </c>
      <c r="B1001" s="2">
        <v>39096</v>
      </c>
      <c r="C1001" s="3">
        <v>3292</v>
      </c>
      <c r="D1001" s="1">
        <v>468</v>
      </c>
      <c r="L1001" s="1">
        <v>33978</v>
      </c>
      <c r="M1001" s="2">
        <v>39096</v>
      </c>
      <c r="N1001" s="3">
        <v>3292</v>
      </c>
      <c r="O1001" s="1">
        <v>468</v>
      </c>
    </row>
    <row r="1002" spans="1:15">
      <c r="A1002" s="1">
        <v>33988</v>
      </c>
      <c r="B1002" s="2">
        <v>39096</v>
      </c>
      <c r="C1002" s="3">
        <v>3610</v>
      </c>
      <c r="D1002" s="1">
        <v>3500</v>
      </c>
      <c r="L1002" s="1">
        <v>33988</v>
      </c>
      <c r="M1002" s="2">
        <v>39096</v>
      </c>
      <c r="N1002" s="3">
        <v>3610</v>
      </c>
      <c r="O1002" s="1">
        <v>3500</v>
      </c>
    </row>
    <row r="1003" spans="1:15">
      <c r="A1003" s="1">
        <v>34019</v>
      </c>
      <c r="B1003" s="2">
        <v>39096</v>
      </c>
      <c r="C1003" s="3">
        <v>5943</v>
      </c>
      <c r="D1003" s="1">
        <v>34998</v>
      </c>
      <c r="L1003" s="1">
        <v>34019</v>
      </c>
      <c r="M1003" s="2">
        <v>39096</v>
      </c>
      <c r="N1003" s="3">
        <v>5943</v>
      </c>
      <c r="O1003" s="1">
        <v>34998</v>
      </c>
    </row>
    <row r="1004" spans="1:15">
      <c r="A1004" s="1">
        <v>34037</v>
      </c>
      <c r="B1004" s="2">
        <v>39096</v>
      </c>
      <c r="C1004" s="3">
        <v>923</v>
      </c>
      <c r="D1004" s="1">
        <v>499</v>
      </c>
      <c r="L1004" s="1">
        <v>34037</v>
      </c>
      <c r="M1004" s="2">
        <v>39096</v>
      </c>
      <c r="N1004" s="3">
        <v>923</v>
      </c>
      <c r="O1004" s="1">
        <v>499</v>
      </c>
    </row>
    <row r="1005" spans="1:15">
      <c r="A1005" s="1">
        <v>33796</v>
      </c>
      <c r="B1005" s="2">
        <v>39095</v>
      </c>
      <c r="C1005" s="3">
        <v>1006</v>
      </c>
      <c r="D1005" s="1">
        <v>199</v>
      </c>
      <c r="L1005" s="1">
        <v>33796</v>
      </c>
      <c r="M1005" s="2">
        <v>39095</v>
      </c>
      <c r="N1005" s="3">
        <v>1006</v>
      </c>
      <c r="O1005" s="1">
        <v>199</v>
      </c>
    </row>
    <row r="1006" spans="1:15">
      <c r="A1006" s="1">
        <v>33802</v>
      </c>
      <c r="B1006" s="2">
        <v>39095</v>
      </c>
      <c r="C1006" s="3">
        <v>1121</v>
      </c>
      <c r="D1006" s="1">
        <v>983</v>
      </c>
      <c r="L1006" s="1">
        <v>33802</v>
      </c>
      <c r="M1006" s="2">
        <v>39095</v>
      </c>
      <c r="N1006" s="3">
        <v>1121</v>
      </c>
      <c r="O1006" s="1">
        <v>983</v>
      </c>
    </row>
    <row r="1007" spans="1:15">
      <c r="A1007" s="1">
        <v>33550</v>
      </c>
      <c r="B1007" s="2">
        <v>39092</v>
      </c>
      <c r="C1007" s="3">
        <v>4967</v>
      </c>
      <c r="D1007" s="1">
        <v>219</v>
      </c>
      <c r="L1007" s="1">
        <v>33550</v>
      </c>
      <c r="M1007" s="2">
        <v>39092</v>
      </c>
      <c r="N1007" s="3">
        <v>4967</v>
      </c>
      <c r="O1007" s="1">
        <v>219</v>
      </c>
    </row>
    <row r="1008" spans="1:15">
      <c r="A1008" s="1">
        <v>33563</v>
      </c>
      <c r="B1008" s="2">
        <v>39092</v>
      </c>
      <c r="C1008" s="3">
        <v>539</v>
      </c>
      <c r="D1008" s="1">
        <v>90</v>
      </c>
      <c r="L1008" s="1">
        <v>33563</v>
      </c>
      <c r="M1008" s="2">
        <v>39092</v>
      </c>
      <c r="N1008" s="3">
        <v>539</v>
      </c>
      <c r="O1008" s="1">
        <v>90</v>
      </c>
    </row>
    <row r="1009" spans="1:15">
      <c r="A1009" s="1">
        <v>33570</v>
      </c>
      <c r="B1009" s="2">
        <v>39092</v>
      </c>
      <c r="C1009" s="3">
        <v>5959</v>
      </c>
      <c r="D1009" s="1">
        <v>599</v>
      </c>
      <c r="L1009" s="1">
        <v>33570</v>
      </c>
      <c r="M1009" s="2">
        <v>39092</v>
      </c>
      <c r="N1009" s="3">
        <v>5959</v>
      </c>
      <c r="O1009" s="1">
        <v>599</v>
      </c>
    </row>
    <row r="1010" spans="1:15">
      <c r="A1010" s="1">
        <v>33427</v>
      </c>
      <c r="B1010" s="2">
        <v>39091</v>
      </c>
      <c r="C1010" s="3">
        <v>1677</v>
      </c>
      <c r="D1010" s="1">
        <v>499</v>
      </c>
      <c r="L1010" s="1">
        <v>33427</v>
      </c>
      <c r="M1010" s="2">
        <v>39091</v>
      </c>
      <c r="N1010" s="3">
        <v>1677</v>
      </c>
      <c r="O1010" s="1">
        <v>499</v>
      </c>
    </row>
    <row r="1011" spans="1:15">
      <c r="A1011" s="1">
        <v>33439</v>
      </c>
      <c r="B1011" s="2">
        <v>39091</v>
      </c>
      <c r="C1011" s="3">
        <v>284</v>
      </c>
      <c r="D1011" s="1">
        <v>55</v>
      </c>
      <c r="L1011" s="1">
        <v>33439</v>
      </c>
      <c r="M1011" s="2">
        <v>39091</v>
      </c>
      <c r="N1011" s="3">
        <v>284</v>
      </c>
      <c r="O1011" s="1">
        <v>55</v>
      </c>
    </row>
    <row r="1012" spans="1:15">
      <c r="A1012" s="1">
        <v>33476</v>
      </c>
      <c r="B1012" s="2">
        <v>39091</v>
      </c>
      <c r="C1012" s="3">
        <v>542</v>
      </c>
      <c r="D1012" s="1">
        <v>960</v>
      </c>
      <c r="L1012" s="1">
        <v>33476</v>
      </c>
      <c r="M1012" s="2">
        <v>39091</v>
      </c>
      <c r="N1012" s="3">
        <v>542</v>
      </c>
      <c r="O1012" s="1">
        <v>960</v>
      </c>
    </row>
    <row r="1013" spans="1:15">
      <c r="A1013" s="1">
        <v>33231</v>
      </c>
      <c r="B1013" s="2">
        <v>39089</v>
      </c>
      <c r="C1013" s="3">
        <v>2307</v>
      </c>
      <c r="D1013" s="1">
        <v>448</v>
      </c>
      <c r="L1013" s="1">
        <v>33231</v>
      </c>
      <c r="M1013" s="2">
        <v>39089</v>
      </c>
      <c r="N1013" s="3">
        <v>2307</v>
      </c>
      <c r="O1013" s="1">
        <v>448</v>
      </c>
    </row>
    <row r="1014" spans="1:15">
      <c r="A1014" s="1">
        <v>33276</v>
      </c>
      <c r="B1014" s="2">
        <v>39089</v>
      </c>
      <c r="C1014" s="3">
        <v>449</v>
      </c>
      <c r="D1014" s="1">
        <v>2447</v>
      </c>
      <c r="L1014" s="1">
        <v>33276</v>
      </c>
      <c r="M1014" s="2">
        <v>39089</v>
      </c>
      <c r="N1014" s="3">
        <v>449</v>
      </c>
      <c r="O1014" s="1">
        <v>2447</v>
      </c>
    </row>
    <row r="1015" spans="1:15">
      <c r="A1015" s="1">
        <v>33297</v>
      </c>
      <c r="B1015" s="2">
        <v>39089</v>
      </c>
      <c r="C1015" s="3">
        <v>5697</v>
      </c>
      <c r="D1015" s="1">
        <v>599</v>
      </c>
      <c r="L1015" s="1">
        <v>33297</v>
      </c>
      <c r="M1015" s="2">
        <v>39089</v>
      </c>
      <c r="N1015" s="3">
        <v>5697</v>
      </c>
      <c r="O1015" s="1">
        <v>599</v>
      </c>
    </row>
    <row r="1016" spans="1:15">
      <c r="A1016" s="1">
        <v>33139</v>
      </c>
      <c r="B1016" s="2">
        <v>39088</v>
      </c>
      <c r="C1016" s="3">
        <v>284</v>
      </c>
      <c r="D1016" s="1">
        <v>1327</v>
      </c>
      <c r="L1016" s="1">
        <v>33139</v>
      </c>
      <c r="M1016" s="2">
        <v>39088</v>
      </c>
      <c r="N1016" s="3">
        <v>284</v>
      </c>
      <c r="O1016" s="1">
        <v>1327</v>
      </c>
    </row>
    <row r="1017" spans="1:15">
      <c r="A1017" s="1">
        <v>33156</v>
      </c>
      <c r="B1017" s="2">
        <v>39088</v>
      </c>
      <c r="C1017" s="3">
        <v>4011</v>
      </c>
      <c r="D1017" s="1">
        <v>499</v>
      </c>
      <c r="L1017" s="1">
        <v>33156</v>
      </c>
      <c r="M1017" s="2">
        <v>39088</v>
      </c>
      <c r="N1017" s="3">
        <v>4011</v>
      </c>
      <c r="O1017" s="1">
        <v>499</v>
      </c>
    </row>
    <row r="1018" spans="1:15">
      <c r="A1018" s="1">
        <v>33170</v>
      </c>
      <c r="B1018" s="2">
        <v>39088</v>
      </c>
      <c r="C1018" s="3">
        <v>5577</v>
      </c>
      <c r="D1018" s="1">
        <v>299</v>
      </c>
      <c r="L1018" s="1">
        <v>33170</v>
      </c>
      <c r="M1018" s="2">
        <v>39088</v>
      </c>
      <c r="N1018" s="3">
        <v>5577</v>
      </c>
      <c r="O1018" s="1">
        <v>299</v>
      </c>
    </row>
    <row r="1019" spans="1:15">
      <c r="A1019" s="1">
        <v>33173</v>
      </c>
      <c r="B1019" s="2">
        <v>39088</v>
      </c>
      <c r="C1019" s="3">
        <v>5899</v>
      </c>
      <c r="D1019" s="1">
        <v>699</v>
      </c>
      <c r="L1019" s="1">
        <v>33173</v>
      </c>
      <c r="M1019" s="2">
        <v>39088</v>
      </c>
      <c r="N1019" s="3">
        <v>5899</v>
      </c>
      <c r="O1019" s="1">
        <v>699</v>
      </c>
    </row>
    <row r="1020" spans="1:15">
      <c r="A1020" s="1">
        <v>33179</v>
      </c>
      <c r="B1020" s="2">
        <v>39088</v>
      </c>
      <c r="C1020" s="3">
        <v>6014</v>
      </c>
      <c r="D1020" s="1">
        <v>428</v>
      </c>
      <c r="L1020" s="1">
        <v>33179</v>
      </c>
      <c r="M1020" s="2">
        <v>39088</v>
      </c>
      <c r="N1020" s="3">
        <v>6014</v>
      </c>
      <c r="O1020" s="1">
        <v>428</v>
      </c>
    </row>
    <row r="1021" spans="1:15">
      <c r="A1021" s="1">
        <v>33181</v>
      </c>
      <c r="B1021" s="2">
        <v>39088</v>
      </c>
      <c r="C1021" s="3">
        <v>62</v>
      </c>
      <c r="D1021" s="1">
        <v>569</v>
      </c>
      <c r="L1021" s="1">
        <v>33181</v>
      </c>
      <c r="M1021" s="2">
        <v>39088</v>
      </c>
      <c r="N1021" s="3">
        <v>62</v>
      </c>
      <c r="O1021" s="1">
        <v>569</v>
      </c>
    </row>
    <row r="1022" spans="1:15">
      <c r="A1022" s="1">
        <v>33081</v>
      </c>
      <c r="B1022" s="2">
        <v>39087</v>
      </c>
      <c r="C1022" s="3">
        <v>4515</v>
      </c>
      <c r="D1022" s="1">
        <v>5999</v>
      </c>
      <c r="L1022" s="1">
        <v>33081</v>
      </c>
      <c r="M1022" s="2">
        <v>39087</v>
      </c>
      <c r="N1022" s="3">
        <v>4515</v>
      </c>
      <c r="O1022" s="1">
        <v>5999</v>
      </c>
    </row>
    <row r="1023" spans="1:15">
      <c r="A1023" s="1">
        <v>32933</v>
      </c>
      <c r="B1023" s="2">
        <v>39085</v>
      </c>
      <c r="C1023" s="3">
        <v>4163</v>
      </c>
      <c r="D1023" s="1">
        <v>990</v>
      </c>
      <c r="L1023" s="1">
        <v>32933</v>
      </c>
      <c r="M1023" s="2">
        <v>39085</v>
      </c>
      <c r="N1023" s="3">
        <v>4163</v>
      </c>
      <c r="O1023" s="1">
        <v>990</v>
      </c>
    </row>
    <row r="1024" spans="1:15">
      <c r="A1024" s="1">
        <v>32938</v>
      </c>
      <c r="B1024" s="2">
        <v>39085</v>
      </c>
      <c r="C1024" s="3">
        <v>4687</v>
      </c>
      <c r="D1024" s="1">
        <v>3690</v>
      </c>
      <c r="L1024" s="1">
        <v>32938</v>
      </c>
      <c r="M1024" s="2">
        <v>39085</v>
      </c>
      <c r="N1024" s="3">
        <v>4687</v>
      </c>
      <c r="O1024" s="1">
        <v>3690</v>
      </c>
    </row>
    <row r="1025" spans="1:15">
      <c r="A1025" s="1">
        <v>32853</v>
      </c>
      <c r="B1025" s="2">
        <v>39084</v>
      </c>
      <c r="C1025" s="3">
        <v>4687</v>
      </c>
      <c r="D1025" s="1">
        <v>1843</v>
      </c>
      <c r="L1025" s="1">
        <v>32853</v>
      </c>
      <c r="M1025" s="2">
        <v>39084</v>
      </c>
      <c r="N1025" s="3">
        <v>4687</v>
      </c>
      <c r="O1025" s="1">
        <v>1843</v>
      </c>
    </row>
    <row r="1026" spans="1:15">
      <c r="A1026" s="1">
        <v>32756</v>
      </c>
      <c r="B1026" s="2">
        <v>39083</v>
      </c>
      <c r="C1026" s="3">
        <v>449</v>
      </c>
      <c r="D1026" s="1">
        <v>2498</v>
      </c>
      <c r="L1026" s="1">
        <v>32756</v>
      </c>
      <c r="M1026" s="2">
        <v>39083</v>
      </c>
      <c r="N1026" s="3">
        <v>449</v>
      </c>
      <c r="O1026" s="1">
        <v>2498</v>
      </c>
    </row>
    <row r="1027" spans="1:15">
      <c r="A1027" s="1">
        <v>32759</v>
      </c>
      <c r="B1027" s="2">
        <v>39083</v>
      </c>
      <c r="C1027" s="3">
        <v>4687</v>
      </c>
      <c r="D1027" s="1">
        <v>627</v>
      </c>
      <c r="L1027" s="1">
        <v>32759</v>
      </c>
      <c r="M1027" s="2">
        <v>39083</v>
      </c>
      <c r="N1027" s="3">
        <v>4687</v>
      </c>
      <c r="O1027" s="1">
        <v>627</v>
      </c>
    </row>
    <row r="1028" spans="1:15">
      <c r="A1028" s="1">
        <v>32793</v>
      </c>
      <c r="B1028" s="2">
        <v>39083</v>
      </c>
      <c r="C1028" s="3">
        <v>6000</v>
      </c>
      <c r="D1028" s="1">
        <v>2590</v>
      </c>
      <c r="L1028" s="1">
        <v>32793</v>
      </c>
      <c r="M1028" s="2">
        <v>39083</v>
      </c>
      <c r="N1028" s="3">
        <v>6000</v>
      </c>
      <c r="O1028" s="1">
        <v>2590</v>
      </c>
    </row>
    <row r="1029" spans="1:15">
      <c r="A1029" s="1">
        <v>32432</v>
      </c>
      <c r="B1029" s="2">
        <v>39081</v>
      </c>
      <c r="C1029" s="3">
        <v>1464</v>
      </c>
      <c r="D1029" s="1">
        <v>480</v>
      </c>
    </row>
    <row r="1030" spans="1:15">
      <c r="A1030" s="1">
        <v>32493</v>
      </c>
      <c r="B1030" s="2">
        <v>39081</v>
      </c>
      <c r="C1030" s="3">
        <v>3868</v>
      </c>
      <c r="D1030" s="1">
        <v>299</v>
      </c>
    </row>
    <row r="1031" spans="1:15">
      <c r="A1031" s="1">
        <v>32502</v>
      </c>
      <c r="B1031" s="2">
        <v>39081</v>
      </c>
      <c r="C1031" s="3">
        <v>450</v>
      </c>
      <c r="D1031" s="1">
        <v>2134</v>
      </c>
    </row>
    <row r="1032" spans="1:15">
      <c r="A1032" s="1">
        <v>32509</v>
      </c>
      <c r="B1032" s="2">
        <v>39081</v>
      </c>
      <c r="C1032" s="3">
        <v>4981</v>
      </c>
      <c r="D1032" s="1">
        <v>1099</v>
      </c>
    </row>
    <row r="1033" spans="1:15">
      <c r="A1033" s="1">
        <v>32142</v>
      </c>
      <c r="B1033" s="2">
        <v>39079</v>
      </c>
      <c r="C1033" s="3">
        <v>139</v>
      </c>
      <c r="D1033" s="1">
        <v>329</v>
      </c>
    </row>
    <row r="1034" spans="1:15">
      <c r="A1034" s="1">
        <v>32171</v>
      </c>
      <c r="B1034" s="2">
        <v>39079</v>
      </c>
      <c r="C1034" s="3">
        <v>2239</v>
      </c>
      <c r="D1034" s="1">
        <v>1478</v>
      </c>
    </row>
    <row r="1035" spans="1:15">
      <c r="A1035" s="1">
        <v>32175</v>
      </c>
      <c r="B1035" s="2">
        <v>39079</v>
      </c>
      <c r="C1035" s="3">
        <v>2307</v>
      </c>
      <c r="D1035" s="1">
        <v>14382</v>
      </c>
    </row>
    <row r="1036" spans="1:15">
      <c r="A1036" s="1">
        <v>32274</v>
      </c>
      <c r="B1036" s="2">
        <v>39079</v>
      </c>
      <c r="C1036" s="3">
        <v>637</v>
      </c>
      <c r="D1036" s="1">
        <v>89</v>
      </c>
    </row>
    <row r="1037" spans="1:15">
      <c r="A1037" s="1">
        <v>31978</v>
      </c>
      <c r="B1037" s="2">
        <v>39078</v>
      </c>
      <c r="C1037" s="3">
        <v>1006</v>
      </c>
      <c r="D1037" s="1">
        <v>49</v>
      </c>
    </row>
    <row r="1038" spans="1:15">
      <c r="A1038" s="1">
        <v>32012</v>
      </c>
      <c r="B1038" s="2">
        <v>39078</v>
      </c>
      <c r="C1038" s="3">
        <v>1686</v>
      </c>
      <c r="D1038" s="1">
        <v>2300</v>
      </c>
    </row>
    <row r="1039" spans="1:15">
      <c r="A1039" s="1">
        <v>32041</v>
      </c>
      <c r="B1039" s="2">
        <v>39078</v>
      </c>
      <c r="C1039" s="3">
        <v>2800</v>
      </c>
      <c r="D1039" s="1">
        <v>310</v>
      </c>
    </row>
    <row r="1040" spans="1:15">
      <c r="A1040" s="1">
        <v>32042</v>
      </c>
      <c r="B1040" s="2">
        <v>39078</v>
      </c>
      <c r="C1040" s="3">
        <v>284</v>
      </c>
      <c r="D1040" s="1">
        <v>539</v>
      </c>
    </row>
    <row r="1041" spans="1:4">
      <c r="A1041" s="1">
        <v>32052</v>
      </c>
      <c r="B1041" s="2">
        <v>39078</v>
      </c>
      <c r="C1041" s="3">
        <v>3233</v>
      </c>
      <c r="D1041" s="1">
        <v>1699</v>
      </c>
    </row>
    <row r="1042" spans="1:4">
      <c r="A1042" s="1">
        <v>32097</v>
      </c>
      <c r="B1042" s="2">
        <v>39078</v>
      </c>
      <c r="C1042" s="3">
        <v>539</v>
      </c>
      <c r="D1042" s="1">
        <v>799</v>
      </c>
    </row>
    <row r="1043" spans="1:4">
      <c r="A1043" s="1">
        <v>32102</v>
      </c>
      <c r="B1043" s="2">
        <v>39078</v>
      </c>
      <c r="C1043" s="3">
        <v>5649</v>
      </c>
      <c r="D1043" s="1">
        <v>1683</v>
      </c>
    </row>
    <row r="1044" spans="1:4">
      <c r="A1044" s="1">
        <v>32106</v>
      </c>
      <c r="B1044" s="2">
        <v>39078</v>
      </c>
      <c r="C1044" s="3">
        <v>5943</v>
      </c>
      <c r="D1044" s="1">
        <v>799</v>
      </c>
    </row>
    <row r="1045" spans="1:4">
      <c r="A1045" s="1">
        <v>31876</v>
      </c>
      <c r="B1045" s="2">
        <v>39077</v>
      </c>
      <c r="C1045" s="3">
        <v>2843</v>
      </c>
      <c r="D1045" s="1">
        <v>199</v>
      </c>
    </row>
    <row r="1046" spans="1:4">
      <c r="A1046" s="1">
        <v>31944</v>
      </c>
      <c r="B1046" s="2">
        <v>39077</v>
      </c>
      <c r="C1046" s="3">
        <v>539</v>
      </c>
      <c r="D1046" s="1">
        <v>116</v>
      </c>
    </row>
    <row r="1047" spans="1:4">
      <c r="A1047" s="1">
        <v>31950</v>
      </c>
      <c r="B1047" s="2">
        <v>39077</v>
      </c>
      <c r="C1047" s="3">
        <v>5690</v>
      </c>
      <c r="D1047" s="1">
        <v>450</v>
      </c>
    </row>
    <row r="1048" spans="1:4">
      <c r="A1048" s="1">
        <v>31957</v>
      </c>
      <c r="B1048" s="2">
        <v>39077</v>
      </c>
      <c r="C1048" s="3">
        <v>5959</v>
      </c>
      <c r="D1048" s="1">
        <v>400</v>
      </c>
    </row>
    <row r="1049" spans="1:4">
      <c r="A1049" s="1">
        <v>31966</v>
      </c>
      <c r="B1049" s="2">
        <v>39077</v>
      </c>
      <c r="C1049" s="3">
        <v>637</v>
      </c>
      <c r="D1049" s="1">
        <v>220</v>
      </c>
    </row>
    <row r="1050" spans="1:4">
      <c r="A1050" s="1">
        <v>31674</v>
      </c>
      <c r="B1050" s="2">
        <v>39076</v>
      </c>
      <c r="C1050" s="3">
        <v>1246</v>
      </c>
      <c r="D1050" s="1">
        <v>1033</v>
      </c>
    </row>
    <row r="1051" spans="1:4">
      <c r="A1051" s="1">
        <v>31680</v>
      </c>
      <c r="B1051" s="2">
        <v>39076</v>
      </c>
      <c r="C1051" s="3">
        <v>1335</v>
      </c>
      <c r="D1051" s="1">
        <v>857</v>
      </c>
    </row>
    <row r="1052" spans="1:4">
      <c r="A1052" s="1">
        <v>31732</v>
      </c>
      <c r="B1052" s="2">
        <v>39076</v>
      </c>
      <c r="C1052" s="3">
        <v>3127</v>
      </c>
      <c r="D1052" s="1">
        <v>39791</v>
      </c>
    </row>
    <row r="1053" spans="1:4">
      <c r="A1053" s="1">
        <v>31767</v>
      </c>
      <c r="B1053" s="2">
        <v>39076</v>
      </c>
      <c r="C1053" s="3">
        <v>5181</v>
      </c>
      <c r="D1053" s="1">
        <v>250</v>
      </c>
    </row>
    <row r="1054" spans="1:4">
      <c r="A1054" s="1">
        <v>31781</v>
      </c>
      <c r="B1054" s="2">
        <v>39076</v>
      </c>
      <c r="C1054" s="3">
        <v>5918</v>
      </c>
      <c r="D1054" s="1">
        <v>6000</v>
      </c>
    </row>
    <row r="1055" spans="1:4">
      <c r="A1055" s="1">
        <v>31520</v>
      </c>
      <c r="B1055" s="2">
        <v>39075</v>
      </c>
      <c r="C1055" s="3">
        <v>1726</v>
      </c>
      <c r="D1055" s="1">
        <v>1399</v>
      </c>
    </row>
    <row r="1056" spans="1:4">
      <c r="A1056" s="1">
        <v>31547</v>
      </c>
      <c r="B1056" s="2">
        <v>39075</v>
      </c>
      <c r="C1056" s="3">
        <v>2501</v>
      </c>
      <c r="D1056" s="1">
        <v>329</v>
      </c>
    </row>
    <row r="1057" spans="1:4">
      <c r="A1057" s="1">
        <v>31570</v>
      </c>
      <c r="B1057" s="2">
        <v>39075</v>
      </c>
      <c r="C1057" s="3">
        <v>287</v>
      </c>
      <c r="D1057" s="1">
        <v>5664</v>
      </c>
    </row>
    <row r="1058" spans="1:4">
      <c r="A1058" s="1">
        <v>31647</v>
      </c>
      <c r="B1058" s="2">
        <v>39075</v>
      </c>
      <c r="C1058" s="3">
        <v>5943</v>
      </c>
      <c r="D1058" s="1">
        <v>400</v>
      </c>
    </row>
    <row r="1059" spans="1:4">
      <c r="A1059" s="1">
        <v>31660</v>
      </c>
      <c r="B1059" s="2">
        <v>39075</v>
      </c>
      <c r="C1059" s="3">
        <v>805</v>
      </c>
      <c r="D1059" s="1">
        <v>313</v>
      </c>
    </row>
    <row r="1060" spans="1:4">
      <c r="A1060" s="1">
        <v>31316</v>
      </c>
      <c r="B1060" s="2">
        <v>39074</v>
      </c>
      <c r="C1060" s="3">
        <v>1335</v>
      </c>
      <c r="D1060" s="1">
        <v>299</v>
      </c>
    </row>
    <row r="1061" spans="1:4">
      <c r="A1061" s="1">
        <v>31396</v>
      </c>
      <c r="B1061" s="2">
        <v>39074</v>
      </c>
      <c r="C1061" s="3">
        <v>332</v>
      </c>
      <c r="D1061" s="1">
        <v>550</v>
      </c>
    </row>
    <row r="1062" spans="1:4">
      <c r="A1062" s="1">
        <v>31413</v>
      </c>
      <c r="B1062" s="2">
        <v>39074</v>
      </c>
      <c r="C1062" s="3">
        <v>4011</v>
      </c>
      <c r="D1062" s="1">
        <v>100</v>
      </c>
    </row>
    <row r="1063" spans="1:4">
      <c r="A1063" s="1">
        <v>31428</v>
      </c>
      <c r="B1063" s="2">
        <v>39074</v>
      </c>
      <c r="C1063" s="3">
        <v>4981</v>
      </c>
      <c r="D1063" s="1">
        <v>357</v>
      </c>
    </row>
    <row r="1064" spans="1:4">
      <c r="A1064" s="1">
        <v>31475</v>
      </c>
      <c r="B1064" s="2">
        <v>39074</v>
      </c>
      <c r="C1064" s="3">
        <v>87</v>
      </c>
      <c r="D1064" s="1">
        <v>400</v>
      </c>
    </row>
    <row r="1065" spans="1:4">
      <c r="A1065" s="1">
        <v>31164</v>
      </c>
      <c r="B1065" s="2">
        <v>39073</v>
      </c>
      <c r="C1065" s="3">
        <v>139</v>
      </c>
      <c r="D1065" s="1">
        <v>599</v>
      </c>
    </row>
    <row r="1066" spans="1:4">
      <c r="A1066" s="1">
        <v>31081</v>
      </c>
      <c r="B1066" s="2">
        <v>39072</v>
      </c>
      <c r="C1066" s="3">
        <v>1464</v>
      </c>
      <c r="D1066" s="1">
        <v>69</v>
      </c>
    </row>
    <row r="1067" spans="1:4">
      <c r="A1067" s="1">
        <v>31092</v>
      </c>
      <c r="B1067" s="2">
        <v>39072</v>
      </c>
      <c r="C1067" s="3">
        <v>1686</v>
      </c>
      <c r="D1067" s="1">
        <v>488</v>
      </c>
    </row>
    <row r="1068" spans="1:4">
      <c r="A1068" s="1">
        <v>31117</v>
      </c>
      <c r="B1068" s="2">
        <v>39072</v>
      </c>
      <c r="C1068" s="3">
        <v>332</v>
      </c>
      <c r="D1068" s="1">
        <v>6814</v>
      </c>
    </row>
    <row r="1069" spans="1:4">
      <c r="A1069" s="1">
        <v>31142</v>
      </c>
      <c r="B1069" s="2">
        <v>39072</v>
      </c>
      <c r="C1069" s="3">
        <v>4967</v>
      </c>
      <c r="D1069" s="1">
        <v>105</v>
      </c>
    </row>
    <row r="1070" spans="1:4">
      <c r="A1070" s="1">
        <v>31150</v>
      </c>
      <c r="B1070" s="2">
        <v>39072</v>
      </c>
      <c r="C1070" s="3">
        <v>5918</v>
      </c>
      <c r="D1070" s="1">
        <v>800</v>
      </c>
    </row>
    <row r="1071" spans="1:4">
      <c r="A1071" s="1">
        <v>31046</v>
      </c>
      <c r="B1071" s="2">
        <v>39071</v>
      </c>
      <c r="C1071" s="3">
        <v>3827</v>
      </c>
      <c r="D1071" s="1">
        <v>59</v>
      </c>
    </row>
    <row r="1072" spans="1:4">
      <c r="A1072" s="1">
        <v>30926</v>
      </c>
      <c r="B1072" s="2">
        <v>39070</v>
      </c>
      <c r="C1072" s="3">
        <v>1276</v>
      </c>
      <c r="D1072" s="1">
        <v>140</v>
      </c>
    </row>
    <row r="1073" spans="1:4">
      <c r="A1073" s="1">
        <v>30962</v>
      </c>
      <c r="B1073" s="2">
        <v>39070</v>
      </c>
      <c r="C1073" s="3">
        <v>2995</v>
      </c>
      <c r="D1073" s="1">
        <v>1419</v>
      </c>
    </row>
    <row r="1074" spans="1:4">
      <c r="A1074" s="1">
        <v>30760</v>
      </c>
      <c r="B1074" s="2">
        <v>39068</v>
      </c>
      <c r="C1074" s="3">
        <v>2122</v>
      </c>
      <c r="D1074" s="1">
        <v>5571</v>
      </c>
    </row>
    <row r="1075" spans="1:4">
      <c r="A1075" s="1">
        <v>30666</v>
      </c>
      <c r="B1075" s="2">
        <v>39067</v>
      </c>
      <c r="C1075" s="3">
        <v>2814</v>
      </c>
      <c r="D1075" s="1">
        <v>299</v>
      </c>
    </row>
    <row r="1076" spans="1:4">
      <c r="A1076" s="1">
        <v>30667</v>
      </c>
      <c r="B1076" s="2">
        <v>39067</v>
      </c>
      <c r="C1076" s="3">
        <v>284</v>
      </c>
      <c r="D1076" s="1">
        <v>184</v>
      </c>
    </row>
    <row r="1077" spans="1:4">
      <c r="A1077" s="1">
        <v>30628</v>
      </c>
      <c r="B1077" s="2">
        <v>39066</v>
      </c>
      <c r="C1077" s="3">
        <v>92</v>
      </c>
      <c r="D1077" s="1">
        <v>2049</v>
      </c>
    </row>
    <row r="1078" spans="1:4">
      <c r="A1078" s="1">
        <v>30408</v>
      </c>
      <c r="B1078" s="2">
        <v>39064</v>
      </c>
      <c r="C1078" s="3">
        <v>1246</v>
      </c>
      <c r="D1078" s="1">
        <v>3579</v>
      </c>
    </row>
    <row r="1079" spans="1:4">
      <c r="A1079" s="1">
        <v>30410</v>
      </c>
      <c r="B1079" s="2">
        <v>39064</v>
      </c>
      <c r="C1079" s="3">
        <v>139</v>
      </c>
      <c r="D1079" s="1">
        <v>249</v>
      </c>
    </row>
    <row r="1080" spans="1:4">
      <c r="A1080" s="1">
        <v>30454</v>
      </c>
      <c r="B1080" s="2">
        <v>39064</v>
      </c>
      <c r="C1080" s="3">
        <v>3212</v>
      </c>
      <c r="D1080" s="1">
        <v>299</v>
      </c>
    </row>
    <row r="1081" spans="1:4">
      <c r="A1081" s="1">
        <v>30266</v>
      </c>
      <c r="B1081" s="2">
        <v>39062</v>
      </c>
      <c r="C1081" s="3">
        <v>2030</v>
      </c>
      <c r="D1081" s="1">
        <v>55</v>
      </c>
    </row>
    <row r="1082" spans="1:4">
      <c r="A1082" s="1">
        <v>30231</v>
      </c>
      <c r="B1082" s="2">
        <v>39061</v>
      </c>
      <c r="C1082" s="3">
        <v>62</v>
      </c>
      <c r="D1082" s="1">
        <v>69</v>
      </c>
    </row>
    <row r="1083" spans="1:4">
      <c r="A1083" s="1">
        <v>30077</v>
      </c>
      <c r="B1083" s="2">
        <v>39060</v>
      </c>
      <c r="C1083" s="3">
        <v>1726</v>
      </c>
      <c r="D1083" s="1">
        <v>4680</v>
      </c>
    </row>
    <row r="1084" spans="1:4">
      <c r="A1084" s="1">
        <v>30103</v>
      </c>
      <c r="B1084" s="2">
        <v>39060</v>
      </c>
      <c r="C1084" s="3">
        <v>332</v>
      </c>
      <c r="D1084" s="1">
        <v>1332</v>
      </c>
    </row>
    <row r="1085" spans="1:4">
      <c r="A1085" s="1">
        <v>29942</v>
      </c>
      <c r="B1085" s="2">
        <v>39058</v>
      </c>
      <c r="C1085" s="3">
        <v>332</v>
      </c>
      <c r="D1085" s="1">
        <v>2</v>
      </c>
    </row>
    <row r="1086" spans="1:4">
      <c r="A1086" s="1">
        <v>29827</v>
      </c>
      <c r="B1086" s="2">
        <v>39057</v>
      </c>
      <c r="C1086" s="3">
        <v>1464</v>
      </c>
      <c r="D1086" s="1">
        <v>1033</v>
      </c>
    </row>
    <row r="1087" spans="1:4">
      <c r="A1087" s="1">
        <v>29855</v>
      </c>
      <c r="B1087" s="2">
        <v>39057</v>
      </c>
      <c r="C1087" s="3">
        <v>284</v>
      </c>
      <c r="D1087" s="1">
        <v>826</v>
      </c>
    </row>
    <row r="1088" spans="1:4">
      <c r="A1088" s="1">
        <v>29782</v>
      </c>
      <c r="B1088" s="2">
        <v>39056</v>
      </c>
      <c r="C1088" s="3">
        <v>2787</v>
      </c>
      <c r="D1088" s="1">
        <v>349</v>
      </c>
    </row>
    <row r="1089" spans="1:4">
      <c r="A1089" s="1">
        <v>29576</v>
      </c>
      <c r="B1089" s="2">
        <v>39054</v>
      </c>
      <c r="C1089" s="3">
        <v>1006</v>
      </c>
      <c r="D1089" s="1">
        <v>797</v>
      </c>
    </row>
    <row r="1090" spans="1:4">
      <c r="A1090" s="1">
        <v>29517</v>
      </c>
      <c r="B1090" s="2">
        <v>39053</v>
      </c>
      <c r="C1090" s="3">
        <v>2956</v>
      </c>
      <c r="D1090" s="1">
        <v>450</v>
      </c>
    </row>
    <row r="1091" spans="1:4">
      <c r="A1091" s="1">
        <v>29530</v>
      </c>
      <c r="B1091" s="2">
        <v>39053</v>
      </c>
      <c r="C1091" s="3">
        <v>3529</v>
      </c>
      <c r="D1091" s="1">
        <v>2490</v>
      </c>
    </row>
    <row r="1092" spans="1:4">
      <c r="A1092" s="1">
        <v>29430</v>
      </c>
      <c r="B1092" s="2">
        <v>39052</v>
      </c>
      <c r="C1092" s="3">
        <v>1944</v>
      </c>
      <c r="D1092" s="1">
        <v>660</v>
      </c>
    </row>
    <row r="1093" spans="1:4">
      <c r="A1093" s="1">
        <v>29466</v>
      </c>
      <c r="B1093" s="2">
        <v>39052</v>
      </c>
      <c r="C1093" s="3">
        <v>4780</v>
      </c>
      <c r="D1093" s="1">
        <v>581</v>
      </c>
    </row>
    <row r="1094" spans="1:4">
      <c r="A1094" s="1">
        <v>29391</v>
      </c>
      <c r="B1094" s="2">
        <v>39051</v>
      </c>
      <c r="C1094" s="3">
        <v>539</v>
      </c>
      <c r="D1094" s="1">
        <v>130</v>
      </c>
    </row>
    <row r="1095" spans="1:4">
      <c r="A1095" s="1">
        <v>29264</v>
      </c>
      <c r="B1095" s="2">
        <v>39050</v>
      </c>
      <c r="C1095" s="3">
        <v>1246</v>
      </c>
      <c r="D1095" s="1">
        <v>715</v>
      </c>
    </row>
    <row r="1096" spans="1:4">
      <c r="A1096" s="1">
        <v>29294</v>
      </c>
      <c r="B1096" s="2">
        <v>39050</v>
      </c>
      <c r="C1096" s="3">
        <v>2942</v>
      </c>
      <c r="D1096" s="1">
        <v>116</v>
      </c>
    </row>
    <row r="1097" spans="1:4">
      <c r="A1097" s="1">
        <v>29302</v>
      </c>
      <c r="B1097" s="2">
        <v>39050</v>
      </c>
      <c r="C1097" s="3">
        <v>3610</v>
      </c>
      <c r="D1097" s="1">
        <v>55</v>
      </c>
    </row>
    <row r="1098" spans="1:4">
      <c r="A1098" s="1">
        <v>29214</v>
      </c>
      <c r="B1098" s="2">
        <v>39049</v>
      </c>
      <c r="C1098" s="3">
        <v>284</v>
      </c>
      <c r="D1098" s="1">
        <v>1299</v>
      </c>
    </row>
    <row r="1099" spans="1:4">
      <c r="A1099" s="1">
        <v>29258</v>
      </c>
      <c r="B1099" s="2">
        <v>39049</v>
      </c>
      <c r="C1099" s="3">
        <v>921</v>
      </c>
      <c r="D1099" s="1">
        <v>3599</v>
      </c>
    </row>
    <row r="1100" spans="1:4">
      <c r="A1100" s="1">
        <v>29176</v>
      </c>
      <c r="B1100" s="2">
        <v>39048</v>
      </c>
      <c r="C1100" s="3">
        <v>637</v>
      </c>
      <c r="D1100" s="1">
        <v>1805</v>
      </c>
    </row>
    <row r="1101" spans="1:4">
      <c r="A1101" s="1">
        <v>29027</v>
      </c>
      <c r="B1101" s="2">
        <v>39047</v>
      </c>
      <c r="C1101" s="3">
        <v>284</v>
      </c>
      <c r="D1101" s="1">
        <v>58</v>
      </c>
    </row>
    <row r="1102" spans="1:4">
      <c r="A1102" s="1">
        <v>28923</v>
      </c>
      <c r="B1102" s="2">
        <v>39046</v>
      </c>
      <c r="C1102" s="3">
        <v>2239</v>
      </c>
      <c r="D1102" s="1">
        <v>298</v>
      </c>
    </row>
    <row r="1103" spans="1:4">
      <c r="A1103" s="1">
        <v>28987</v>
      </c>
      <c r="B1103" s="2">
        <v>39046</v>
      </c>
      <c r="C1103" s="3">
        <v>62</v>
      </c>
      <c r="D1103" s="1">
        <v>269</v>
      </c>
    </row>
    <row r="1104" spans="1:4">
      <c r="A1104" s="1">
        <v>28857</v>
      </c>
      <c r="B1104" s="2">
        <v>39045</v>
      </c>
      <c r="C1104" s="3">
        <v>3438</v>
      </c>
      <c r="D1104" s="1">
        <v>51</v>
      </c>
    </row>
    <row r="1105" spans="1:4">
      <c r="A1105" s="1">
        <v>28860</v>
      </c>
      <c r="B1105" s="2">
        <v>39045</v>
      </c>
      <c r="C1105" s="3">
        <v>3558</v>
      </c>
      <c r="D1105" s="1">
        <v>72</v>
      </c>
    </row>
    <row r="1106" spans="1:4">
      <c r="A1106" s="1">
        <v>28764</v>
      </c>
      <c r="B1106" s="2">
        <v>39044</v>
      </c>
      <c r="C1106" s="3">
        <v>2787</v>
      </c>
      <c r="D1106" s="1">
        <v>20</v>
      </c>
    </row>
    <row r="1107" spans="1:4">
      <c r="A1107" s="1">
        <v>28792</v>
      </c>
      <c r="B1107" s="2">
        <v>39044</v>
      </c>
      <c r="C1107" s="3">
        <v>539</v>
      </c>
      <c r="D1107" s="1">
        <v>820</v>
      </c>
    </row>
    <row r="1108" spans="1:4">
      <c r="A1108" s="1">
        <v>28714</v>
      </c>
      <c r="B1108" s="2">
        <v>39043</v>
      </c>
      <c r="C1108" s="3">
        <v>4922</v>
      </c>
      <c r="D1108" s="1">
        <v>45</v>
      </c>
    </row>
    <row r="1109" spans="1:4">
      <c r="A1109" s="1">
        <v>28625</v>
      </c>
      <c r="B1109" s="2">
        <v>39042</v>
      </c>
      <c r="C1109" s="3">
        <v>3233</v>
      </c>
      <c r="D1109" s="1">
        <v>149</v>
      </c>
    </row>
    <row r="1110" spans="1:4">
      <c r="A1110" s="1">
        <v>28640</v>
      </c>
      <c r="B1110" s="2">
        <v>39042</v>
      </c>
      <c r="C1110" s="3">
        <v>4687</v>
      </c>
      <c r="D1110" s="1">
        <v>803</v>
      </c>
    </row>
    <row r="1111" spans="1:4">
      <c r="A1111" s="1">
        <v>28197</v>
      </c>
      <c r="B1111" s="2">
        <v>39041</v>
      </c>
      <c r="C1111" s="3">
        <v>1335</v>
      </c>
      <c r="D1111" s="1">
        <v>307</v>
      </c>
    </row>
    <row r="1112" spans="1:4">
      <c r="A1112" s="1">
        <v>28225</v>
      </c>
      <c r="B1112" s="2">
        <v>39041</v>
      </c>
      <c r="C1112" s="3">
        <v>1686</v>
      </c>
      <c r="D1112" s="1">
        <v>17032</v>
      </c>
    </row>
    <row r="1113" spans="1:4">
      <c r="A1113" s="1">
        <v>28244</v>
      </c>
      <c r="B1113" s="2">
        <v>39041</v>
      </c>
      <c r="C1113" s="3">
        <v>1982</v>
      </c>
      <c r="D1113" s="1">
        <v>999</v>
      </c>
    </row>
    <row r="1114" spans="1:4">
      <c r="A1114" s="1">
        <v>28249</v>
      </c>
      <c r="B1114" s="2">
        <v>39041</v>
      </c>
      <c r="C1114" s="3">
        <v>2030</v>
      </c>
      <c r="D1114" s="1">
        <v>891</v>
      </c>
    </row>
    <row r="1115" spans="1:4">
      <c r="A1115" s="1">
        <v>28260</v>
      </c>
      <c r="B1115" s="2">
        <v>39041</v>
      </c>
      <c r="C1115" s="3">
        <v>2205</v>
      </c>
      <c r="D1115" s="1">
        <v>39</v>
      </c>
    </row>
    <row r="1116" spans="1:4">
      <c r="A1116" s="1">
        <v>28289</v>
      </c>
      <c r="B1116" s="2">
        <v>39041</v>
      </c>
      <c r="C1116" s="3">
        <v>2549</v>
      </c>
      <c r="D1116" s="1">
        <v>220</v>
      </c>
    </row>
    <row r="1117" spans="1:4">
      <c r="A1117" s="1">
        <v>28344</v>
      </c>
      <c r="B1117" s="2">
        <v>39041</v>
      </c>
      <c r="C1117" s="3">
        <v>3212</v>
      </c>
      <c r="D1117" s="1">
        <v>65</v>
      </c>
    </row>
    <row r="1118" spans="1:4">
      <c r="A1118" s="1">
        <v>28365</v>
      </c>
      <c r="B1118" s="2">
        <v>39041</v>
      </c>
      <c r="C1118" s="3">
        <v>3558</v>
      </c>
      <c r="D1118" s="1">
        <v>134</v>
      </c>
    </row>
    <row r="1119" spans="1:4">
      <c r="A1119" s="1">
        <v>28437</v>
      </c>
      <c r="B1119" s="2">
        <v>39041</v>
      </c>
      <c r="C1119" s="3">
        <v>450</v>
      </c>
      <c r="D1119" s="1">
        <v>13250</v>
      </c>
    </row>
    <row r="1120" spans="1:4">
      <c r="A1120" s="1">
        <v>28498</v>
      </c>
      <c r="B1120" s="2">
        <v>39041</v>
      </c>
      <c r="C1120" s="3">
        <v>539</v>
      </c>
      <c r="D1120" s="1">
        <v>7498</v>
      </c>
    </row>
    <row r="1121" spans="1:4">
      <c r="A1121" s="1">
        <v>28510</v>
      </c>
      <c r="B1121" s="2">
        <v>39041</v>
      </c>
      <c r="C1121" s="3">
        <v>5697</v>
      </c>
      <c r="D1121" s="1">
        <v>23491</v>
      </c>
    </row>
    <row r="1122" spans="1:4">
      <c r="A1122" s="1">
        <v>28517</v>
      </c>
      <c r="B1122" s="2">
        <v>39041</v>
      </c>
      <c r="C1122" s="3">
        <v>5781</v>
      </c>
      <c r="D1122" s="1">
        <v>400</v>
      </c>
    </row>
    <row r="1123" spans="1:4">
      <c r="A1123" s="1">
        <v>28544</v>
      </c>
      <c r="B1123" s="2">
        <v>39041</v>
      </c>
      <c r="C1123" s="3">
        <v>637</v>
      </c>
      <c r="D1123" s="1">
        <v>643</v>
      </c>
    </row>
    <row r="1124" spans="1:4">
      <c r="A1124" s="1">
        <v>28575</v>
      </c>
      <c r="B1124" s="2">
        <v>39041</v>
      </c>
      <c r="C1124" s="3">
        <v>915</v>
      </c>
      <c r="D1124" s="1">
        <v>898</v>
      </c>
    </row>
    <row r="1125" spans="1:4">
      <c r="A1125" s="1">
        <v>28577</v>
      </c>
      <c r="B1125" s="2">
        <v>39041</v>
      </c>
      <c r="C1125" s="3">
        <v>977</v>
      </c>
      <c r="D1125" s="1">
        <v>727</v>
      </c>
    </row>
    <row r="1126" spans="1:4">
      <c r="A1126" s="1">
        <v>27799</v>
      </c>
      <c r="B1126" s="2">
        <v>39040</v>
      </c>
      <c r="C1126" s="3">
        <v>1006</v>
      </c>
      <c r="D1126" s="1">
        <v>7580</v>
      </c>
    </row>
    <row r="1127" spans="1:4">
      <c r="A1127" s="1">
        <v>27937</v>
      </c>
      <c r="B1127" s="2">
        <v>39040</v>
      </c>
      <c r="C1127" s="3">
        <v>284</v>
      </c>
      <c r="D1127" s="1">
        <v>550</v>
      </c>
    </row>
    <row r="1128" spans="1:4">
      <c r="A1128" s="1">
        <v>27960</v>
      </c>
      <c r="B1128" s="2">
        <v>39040</v>
      </c>
      <c r="C1128" s="3">
        <v>3233</v>
      </c>
      <c r="D1128" s="1">
        <v>899</v>
      </c>
    </row>
    <row r="1129" spans="1:4">
      <c r="A1129" s="1">
        <v>27983</v>
      </c>
      <c r="B1129" s="2">
        <v>39040</v>
      </c>
      <c r="C1129" s="3">
        <v>3558</v>
      </c>
      <c r="D1129" s="1">
        <v>999</v>
      </c>
    </row>
    <row r="1130" spans="1:4">
      <c r="A1130" s="1">
        <v>28001</v>
      </c>
      <c r="B1130" s="2">
        <v>39040</v>
      </c>
      <c r="C1130" s="3">
        <v>3868</v>
      </c>
      <c r="D1130" s="1">
        <v>899</v>
      </c>
    </row>
    <row r="1131" spans="1:4">
      <c r="A1131" s="1">
        <v>28113</v>
      </c>
      <c r="B1131" s="2">
        <v>39040</v>
      </c>
      <c r="C1131" s="3">
        <v>5764</v>
      </c>
      <c r="D1131" s="1">
        <v>400</v>
      </c>
    </row>
    <row r="1132" spans="1:4">
      <c r="A1132" s="1">
        <v>28153</v>
      </c>
      <c r="B1132" s="2">
        <v>39040</v>
      </c>
      <c r="C1132" s="3">
        <v>92</v>
      </c>
      <c r="D1132" s="1">
        <v>269</v>
      </c>
    </row>
    <row r="1133" spans="1:4">
      <c r="A1133" s="1">
        <v>28154</v>
      </c>
      <c r="B1133" s="2">
        <v>39040</v>
      </c>
      <c r="C1133" s="3">
        <v>923</v>
      </c>
      <c r="D1133" s="1">
        <v>2173</v>
      </c>
    </row>
    <row r="1134" spans="1:4">
      <c r="A1134" s="1">
        <v>27506</v>
      </c>
      <c r="B1134" s="2">
        <v>39039</v>
      </c>
      <c r="C1134" s="3">
        <v>1335</v>
      </c>
      <c r="D1134" s="1">
        <v>6500</v>
      </c>
    </row>
    <row r="1135" spans="1:4">
      <c r="A1135" s="1">
        <v>27510</v>
      </c>
      <c r="B1135" s="2">
        <v>39039</v>
      </c>
      <c r="C1135" s="3">
        <v>139</v>
      </c>
      <c r="D1135" s="1">
        <v>6749</v>
      </c>
    </row>
    <row r="1136" spans="1:4">
      <c r="A1136" s="1">
        <v>27593</v>
      </c>
      <c r="B1136" s="2">
        <v>39039</v>
      </c>
      <c r="C1136" s="3">
        <v>2704</v>
      </c>
      <c r="D1136" s="1">
        <v>1960</v>
      </c>
    </row>
    <row r="1137" spans="1:4">
      <c r="A1137" s="1">
        <v>27596</v>
      </c>
      <c r="B1137" s="2">
        <v>39039</v>
      </c>
      <c r="C1137" s="3">
        <v>2747</v>
      </c>
      <c r="D1137" s="1">
        <v>269</v>
      </c>
    </row>
    <row r="1138" spans="1:4">
      <c r="A1138" s="1">
        <v>27624</v>
      </c>
      <c r="B1138" s="2">
        <v>39039</v>
      </c>
      <c r="C1138" s="3">
        <v>332</v>
      </c>
      <c r="D1138" s="1">
        <v>13498</v>
      </c>
    </row>
    <row r="1139" spans="1:4">
      <c r="A1139" s="1">
        <v>27625</v>
      </c>
      <c r="B1139" s="2">
        <v>39039</v>
      </c>
      <c r="C1139" s="3">
        <v>3330</v>
      </c>
      <c r="D1139" s="1">
        <v>400</v>
      </c>
    </row>
    <row r="1140" spans="1:4">
      <c r="A1140" s="1">
        <v>27642</v>
      </c>
      <c r="B1140" s="2">
        <v>39039</v>
      </c>
      <c r="C1140" s="3">
        <v>3675</v>
      </c>
      <c r="D1140" s="1">
        <v>668</v>
      </c>
    </row>
    <row r="1141" spans="1:4">
      <c r="A1141" s="1">
        <v>27697</v>
      </c>
      <c r="B1141" s="2">
        <v>39039</v>
      </c>
      <c r="C1141" s="3">
        <v>4785</v>
      </c>
      <c r="D1141" s="1">
        <v>6498</v>
      </c>
    </row>
    <row r="1142" spans="1:4">
      <c r="A1142" s="1">
        <v>27698</v>
      </c>
      <c r="B1142" s="2">
        <v>39039</v>
      </c>
      <c r="C1142" s="3">
        <v>4825</v>
      </c>
      <c r="D1142" s="1">
        <v>499</v>
      </c>
    </row>
    <row r="1143" spans="1:4">
      <c r="A1143" s="1">
        <v>27783</v>
      </c>
      <c r="B1143" s="2">
        <v>39039</v>
      </c>
      <c r="C1143" s="3">
        <v>805</v>
      </c>
      <c r="D1143" s="1">
        <v>1084</v>
      </c>
    </row>
    <row r="1144" spans="1:4">
      <c r="A1144" s="1">
        <v>27163</v>
      </c>
      <c r="B1144" s="2">
        <v>39038</v>
      </c>
      <c r="C1144" s="3">
        <v>1672</v>
      </c>
      <c r="D1144" s="1">
        <v>1599</v>
      </c>
    </row>
    <row r="1145" spans="1:4">
      <c r="A1145" s="1">
        <v>27164</v>
      </c>
      <c r="B1145" s="2">
        <v>39038</v>
      </c>
      <c r="C1145" s="3">
        <v>1677</v>
      </c>
      <c r="D1145" s="1">
        <v>899</v>
      </c>
    </row>
    <row r="1146" spans="1:4">
      <c r="A1146" s="1">
        <v>27187</v>
      </c>
      <c r="B1146" s="2">
        <v>39038</v>
      </c>
      <c r="C1146" s="3">
        <v>1982</v>
      </c>
      <c r="D1146" s="1">
        <v>2395</v>
      </c>
    </row>
    <row r="1147" spans="1:4">
      <c r="A1147" s="1">
        <v>27192</v>
      </c>
      <c r="B1147" s="2">
        <v>39038</v>
      </c>
      <c r="C1147" s="3">
        <v>2036</v>
      </c>
      <c r="D1147" s="1">
        <v>590</v>
      </c>
    </row>
    <row r="1148" spans="1:4">
      <c r="A1148" s="1">
        <v>27244</v>
      </c>
      <c r="B1148" s="2">
        <v>39038</v>
      </c>
      <c r="C1148" s="3">
        <v>2843</v>
      </c>
      <c r="D1148" s="1">
        <v>196</v>
      </c>
    </row>
    <row r="1149" spans="1:4">
      <c r="A1149" s="1">
        <v>27293</v>
      </c>
      <c r="B1149" s="2">
        <v>39038</v>
      </c>
      <c r="C1149" s="3">
        <v>3610</v>
      </c>
      <c r="D1149" s="1">
        <v>446</v>
      </c>
    </row>
    <row r="1150" spans="1:4">
      <c r="A1150" s="1">
        <v>27355</v>
      </c>
      <c r="B1150" s="2">
        <v>39038</v>
      </c>
      <c r="C1150" s="3">
        <v>449</v>
      </c>
      <c r="D1150" s="1">
        <v>99</v>
      </c>
    </row>
    <row r="1151" spans="1:4">
      <c r="A1151" s="1">
        <v>27401</v>
      </c>
      <c r="B1151" s="2">
        <v>39038</v>
      </c>
      <c r="C1151" s="3">
        <v>539</v>
      </c>
      <c r="D1151" s="1">
        <v>500</v>
      </c>
    </row>
    <row r="1152" spans="1:4">
      <c r="A1152" s="1">
        <v>27418</v>
      </c>
      <c r="B1152" s="2">
        <v>39038</v>
      </c>
      <c r="C1152" s="3">
        <v>5690</v>
      </c>
      <c r="D1152" s="1">
        <v>2981</v>
      </c>
    </row>
    <row r="1153" spans="1:4">
      <c r="A1153" s="1">
        <v>27424</v>
      </c>
      <c r="B1153" s="2">
        <v>39038</v>
      </c>
      <c r="C1153" s="3">
        <v>5697</v>
      </c>
      <c r="D1153" s="1">
        <v>400</v>
      </c>
    </row>
    <row r="1154" spans="1:4">
      <c r="A1154" s="1">
        <v>27432</v>
      </c>
      <c r="B1154" s="2">
        <v>39038</v>
      </c>
      <c r="C1154" s="3">
        <v>5705</v>
      </c>
      <c r="D1154" s="1">
        <v>9079</v>
      </c>
    </row>
    <row r="1155" spans="1:4">
      <c r="A1155" s="1">
        <v>27476</v>
      </c>
      <c r="B1155" s="2">
        <v>39038</v>
      </c>
      <c r="C1155" s="3">
        <v>923</v>
      </c>
      <c r="D1155" s="1">
        <v>2688</v>
      </c>
    </row>
    <row r="1156" spans="1:4">
      <c r="A1156" s="1">
        <v>27089</v>
      </c>
      <c r="B1156" s="2">
        <v>39037</v>
      </c>
      <c r="C1156" s="3">
        <v>542</v>
      </c>
      <c r="D1156" s="1">
        <v>1033</v>
      </c>
    </row>
    <row r="1157" spans="1:4">
      <c r="A1157" s="1">
        <v>27095</v>
      </c>
      <c r="B1157" s="2">
        <v>39037</v>
      </c>
      <c r="C1157" s="3">
        <v>637</v>
      </c>
      <c r="D1157" s="1">
        <v>368</v>
      </c>
    </row>
    <row r="1158" spans="1:4">
      <c r="A1158" s="1">
        <v>26922</v>
      </c>
      <c r="B1158" s="2">
        <v>39035</v>
      </c>
      <c r="C1158" s="3">
        <v>284</v>
      </c>
      <c r="D1158" s="1">
        <v>280</v>
      </c>
    </row>
    <row r="1159" spans="1:4">
      <c r="A1159" s="1">
        <v>26874</v>
      </c>
      <c r="B1159" s="2">
        <v>39034</v>
      </c>
      <c r="C1159" s="3">
        <v>4687</v>
      </c>
      <c r="D1159" s="1">
        <v>6590</v>
      </c>
    </row>
    <row r="1160" spans="1:4">
      <c r="A1160" s="1">
        <v>26882</v>
      </c>
      <c r="B1160" s="2">
        <v>39034</v>
      </c>
      <c r="C1160" s="3">
        <v>539</v>
      </c>
      <c r="D1160" s="1">
        <v>24998</v>
      </c>
    </row>
    <row r="1161" spans="1:4">
      <c r="A1161" s="1">
        <v>26660</v>
      </c>
      <c r="B1161" s="2">
        <v>39032</v>
      </c>
      <c r="C1161" s="3">
        <v>1686</v>
      </c>
      <c r="D1161" s="1">
        <v>3860</v>
      </c>
    </row>
    <row r="1162" spans="1:4">
      <c r="A1162" s="1">
        <v>26587</v>
      </c>
      <c r="B1162" s="2">
        <v>39031</v>
      </c>
      <c r="C1162" s="3">
        <v>284</v>
      </c>
      <c r="D1162" s="1">
        <v>399</v>
      </c>
    </row>
    <row r="1163" spans="1:4">
      <c r="A1163" s="1">
        <v>26615</v>
      </c>
      <c r="B1163" s="2">
        <v>39031</v>
      </c>
      <c r="C1163" s="3">
        <v>450</v>
      </c>
      <c r="D1163" s="1">
        <v>2151</v>
      </c>
    </row>
    <row r="1164" spans="1:4">
      <c r="A1164" s="1">
        <v>26627</v>
      </c>
      <c r="B1164" s="2">
        <v>39031</v>
      </c>
      <c r="C1164" s="3">
        <v>542</v>
      </c>
      <c r="D1164" s="1">
        <v>480</v>
      </c>
    </row>
    <row r="1165" spans="1:4">
      <c r="A1165" s="1">
        <v>26551</v>
      </c>
      <c r="B1165" s="2">
        <v>39030</v>
      </c>
      <c r="C1165" s="3">
        <v>539</v>
      </c>
      <c r="D1165" s="1">
        <v>699</v>
      </c>
    </row>
    <row r="1166" spans="1:4">
      <c r="A1166" s="1">
        <v>26410</v>
      </c>
      <c r="B1166" s="2">
        <v>39029</v>
      </c>
      <c r="C1166" s="3">
        <v>1117</v>
      </c>
      <c r="D1166" s="1">
        <v>395</v>
      </c>
    </row>
    <row r="1167" spans="1:4">
      <c r="A1167" s="1">
        <v>26431</v>
      </c>
      <c r="B1167" s="2">
        <v>39029</v>
      </c>
      <c r="C1167" s="3">
        <v>198</v>
      </c>
      <c r="D1167" s="1">
        <v>359</v>
      </c>
    </row>
    <row r="1168" spans="1:4">
      <c r="A1168" s="1">
        <v>26362</v>
      </c>
      <c r="B1168" s="2">
        <v>39028</v>
      </c>
      <c r="C1168" s="3">
        <v>2393</v>
      </c>
      <c r="D1168" s="1">
        <v>599</v>
      </c>
    </row>
    <row r="1169" spans="1:4">
      <c r="A1169" s="1">
        <v>26277</v>
      </c>
      <c r="B1169" s="2">
        <v>39027</v>
      </c>
      <c r="C1169" s="3">
        <v>2122</v>
      </c>
      <c r="D1169" s="1">
        <v>169</v>
      </c>
    </row>
    <row r="1170" spans="1:4">
      <c r="A1170" s="1">
        <v>26159</v>
      </c>
      <c r="B1170" s="2">
        <v>39026</v>
      </c>
      <c r="C1170" s="3">
        <v>139</v>
      </c>
      <c r="D1170" s="1">
        <v>499</v>
      </c>
    </row>
    <row r="1171" spans="1:4">
      <c r="A1171" s="1">
        <v>26243</v>
      </c>
      <c r="B1171" s="2">
        <v>39026</v>
      </c>
      <c r="C1171" s="3">
        <v>742</v>
      </c>
      <c r="D1171" s="1">
        <v>298</v>
      </c>
    </row>
    <row r="1172" spans="1:4">
      <c r="A1172" s="1">
        <v>26077</v>
      </c>
      <c r="B1172" s="2">
        <v>39025</v>
      </c>
      <c r="C1172" s="3">
        <v>2122</v>
      </c>
      <c r="D1172" s="1">
        <v>660</v>
      </c>
    </row>
    <row r="1173" spans="1:4">
      <c r="A1173" s="1">
        <v>26035</v>
      </c>
      <c r="B1173" s="2">
        <v>39024</v>
      </c>
      <c r="C1173" s="3">
        <v>637</v>
      </c>
      <c r="D1173" s="1">
        <v>399</v>
      </c>
    </row>
    <row r="1174" spans="1:4">
      <c r="A1174" s="1">
        <v>25887</v>
      </c>
      <c r="B1174" s="2">
        <v>39023</v>
      </c>
      <c r="C1174" s="3">
        <v>1246</v>
      </c>
      <c r="D1174" s="1">
        <v>4688</v>
      </c>
    </row>
    <row r="1175" spans="1:4">
      <c r="A1175" s="1">
        <v>25912</v>
      </c>
      <c r="B1175" s="2">
        <v>39023</v>
      </c>
      <c r="C1175" s="3">
        <v>2549</v>
      </c>
      <c r="D1175" s="1">
        <v>115</v>
      </c>
    </row>
    <row r="1176" spans="1:4">
      <c r="A1176" s="1">
        <v>25945</v>
      </c>
      <c r="B1176" s="2">
        <v>39023</v>
      </c>
      <c r="C1176" s="3">
        <v>4967</v>
      </c>
      <c r="D1176" s="1">
        <v>1315</v>
      </c>
    </row>
    <row r="1177" spans="1:4">
      <c r="A1177" s="1">
        <v>25958</v>
      </c>
      <c r="B1177" s="2">
        <v>39023</v>
      </c>
      <c r="C1177" s="3">
        <v>977</v>
      </c>
      <c r="D1177" s="1">
        <v>979</v>
      </c>
    </row>
    <row r="1178" spans="1:4">
      <c r="A1178" s="1">
        <v>25868</v>
      </c>
      <c r="B1178" s="2">
        <v>39022</v>
      </c>
      <c r="C1178" s="3">
        <v>542</v>
      </c>
      <c r="D1178" s="1">
        <v>1033</v>
      </c>
    </row>
    <row r="1179" spans="1:4">
      <c r="A1179" s="1">
        <v>25716</v>
      </c>
      <c r="B1179" s="2">
        <v>39020</v>
      </c>
      <c r="C1179" s="3">
        <v>977</v>
      </c>
      <c r="D1179" s="1">
        <v>99</v>
      </c>
    </row>
    <row r="1180" spans="1:4">
      <c r="A1180" s="1">
        <v>25584</v>
      </c>
      <c r="B1180" s="2">
        <v>39019</v>
      </c>
      <c r="C1180" s="3">
        <v>2501</v>
      </c>
      <c r="D1180" s="1">
        <v>399</v>
      </c>
    </row>
    <row r="1181" spans="1:4">
      <c r="A1181" s="1">
        <v>25592</v>
      </c>
      <c r="B1181" s="2">
        <v>39019</v>
      </c>
      <c r="C1181" s="3">
        <v>2942</v>
      </c>
      <c r="D1181" s="1">
        <v>2490</v>
      </c>
    </row>
    <row r="1182" spans="1:4">
      <c r="A1182" s="1">
        <v>25443</v>
      </c>
      <c r="B1182" s="2">
        <v>39018</v>
      </c>
      <c r="C1182" s="3">
        <v>1464</v>
      </c>
      <c r="D1182" s="1">
        <v>99</v>
      </c>
    </row>
    <row r="1183" spans="1:4">
      <c r="A1183" s="1">
        <v>25465</v>
      </c>
      <c r="B1183" s="2">
        <v>39018</v>
      </c>
      <c r="C1183" s="3">
        <v>1982</v>
      </c>
      <c r="D1183" s="1">
        <v>300</v>
      </c>
    </row>
    <row r="1184" spans="1:4">
      <c r="A1184" s="1">
        <v>25356</v>
      </c>
      <c r="B1184" s="2">
        <v>39017</v>
      </c>
      <c r="C1184" s="3">
        <v>1464</v>
      </c>
      <c r="D1184" s="1">
        <v>634</v>
      </c>
    </row>
    <row r="1185" spans="1:4">
      <c r="A1185" s="1">
        <v>25281</v>
      </c>
      <c r="B1185" s="2">
        <v>39016</v>
      </c>
      <c r="C1185" s="3">
        <v>1464</v>
      </c>
      <c r="D1185" s="1">
        <v>1362</v>
      </c>
    </row>
    <row r="1186" spans="1:4">
      <c r="A1186" s="1">
        <v>25301</v>
      </c>
      <c r="B1186" s="2">
        <v>39016</v>
      </c>
      <c r="C1186" s="3">
        <v>2747</v>
      </c>
      <c r="D1186" s="1">
        <v>520</v>
      </c>
    </row>
    <row r="1187" spans="1:4">
      <c r="A1187" s="1">
        <v>25201</v>
      </c>
      <c r="B1187" s="2">
        <v>39015</v>
      </c>
      <c r="C1187" s="3">
        <v>1246</v>
      </c>
      <c r="D1187" s="1">
        <v>161</v>
      </c>
    </row>
    <row r="1188" spans="1:4">
      <c r="A1188" s="1">
        <v>25120</v>
      </c>
      <c r="B1188" s="2">
        <v>39014</v>
      </c>
      <c r="C1188" s="3">
        <v>1686</v>
      </c>
      <c r="D1188" s="1">
        <v>325</v>
      </c>
    </row>
    <row r="1189" spans="1:4">
      <c r="A1189" s="1">
        <v>25028</v>
      </c>
      <c r="B1189" s="2">
        <v>39013</v>
      </c>
      <c r="C1189" s="3">
        <v>1464</v>
      </c>
      <c r="D1189" s="1">
        <v>199</v>
      </c>
    </row>
    <row r="1190" spans="1:4">
      <c r="A1190" s="1">
        <v>25072</v>
      </c>
      <c r="B1190" s="2">
        <v>39013</v>
      </c>
      <c r="C1190" s="3">
        <v>3610</v>
      </c>
      <c r="D1190" s="1">
        <v>170</v>
      </c>
    </row>
    <row r="1191" spans="1:4">
      <c r="A1191" s="1">
        <v>24915</v>
      </c>
      <c r="B1191" s="2">
        <v>39012</v>
      </c>
      <c r="C1191" s="3">
        <v>1096</v>
      </c>
      <c r="D1191" s="1">
        <v>448</v>
      </c>
    </row>
    <row r="1192" spans="1:4">
      <c r="A1192" s="1">
        <v>24804</v>
      </c>
      <c r="B1192" s="2">
        <v>39011</v>
      </c>
      <c r="C1192" s="3">
        <v>1121</v>
      </c>
      <c r="D1192" s="1">
        <v>9</v>
      </c>
    </row>
    <row r="1193" spans="1:4">
      <c r="A1193" s="1">
        <v>24824</v>
      </c>
      <c r="B1193" s="2">
        <v>39011</v>
      </c>
      <c r="C1193" s="3">
        <v>1672</v>
      </c>
      <c r="D1193" s="1">
        <v>5133</v>
      </c>
    </row>
    <row r="1194" spans="1:4">
      <c r="A1194" s="1">
        <v>24899</v>
      </c>
      <c r="B1194" s="2">
        <v>39011</v>
      </c>
      <c r="C1194" s="3">
        <v>5521</v>
      </c>
      <c r="D1194" s="1">
        <v>18</v>
      </c>
    </row>
    <row r="1195" spans="1:4">
      <c r="A1195" s="1">
        <v>24710</v>
      </c>
      <c r="B1195" s="2">
        <v>39010</v>
      </c>
      <c r="C1195" s="3">
        <v>1276</v>
      </c>
      <c r="D1195" s="1">
        <v>648</v>
      </c>
    </row>
    <row r="1196" spans="1:4">
      <c r="A1196" s="1">
        <v>24730</v>
      </c>
      <c r="B1196" s="2">
        <v>39010</v>
      </c>
      <c r="C1196" s="3">
        <v>2030</v>
      </c>
      <c r="D1196" s="1">
        <v>189</v>
      </c>
    </row>
    <row r="1197" spans="1:4">
      <c r="A1197" s="1">
        <v>24736</v>
      </c>
      <c r="B1197" s="2">
        <v>39010</v>
      </c>
      <c r="C1197" s="3">
        <v>2549</v>
      </c>
      <c r="D1197" s="1">
        <v>168</v>
      </c>
    </row>
    <row r="1198" spans="1:4">
      <c r="A1198" s="1">
        <v>24781</v>
      </c>
      <c r="B1198" s="2">
        <v>39010</v>
      </c>
      <c r="C1198" s="3">
        <v>539</v>
      </c>
      <c r="D1198" s="1">
        <v>1834</v>
      </c>
    </row>
    <row r="1199" spans="1:4">
      <c r="A1199" s="1">
        <v>24672</v>
      </c>
      <c r="B1199" s="2">
        <v>39009</v>
      </c>
      <c r="C1199" s="3">
        <v>332</v>
      </c>
      <c r="D1199" s="1">
        <v>399</v>
      </c>
    </row>
    <row r="1200" spans="1:4">
      <c r="A1200" s="1">
        <v>24602</v>
      </c>
      <c r="B1200" s="2">
        <v>39008</v>
      </c>
      <c r="C1200" s="3">
        <v>3212</v>
      </c>
      <c r="D1200" s="1">
        <v>220</v>
      </c>
    </row>
    <row r="1201" spans="1:4">
      <c r="A1201" s="1">
        <v>24486</v>
      </c>
      <c r="B1201" s="2">
        <v>39007</v>
      </c>
      <c r="C1201" s="3">
        <v>1118</v>
      </c>
      <c r="D1201" s="1">
        <v>129</v>
      </c>
    </row>
    <row r="1202" spans="1:4">
      <c r="A1202" s="1">
        <v>24535</v>
      </c>
      <c r="B1202" s="2">
        <v>39007</v>
      </c>
      <c r="C1202" s="3">
        <v>4780</v>
      </c>
      <c r="D1202" s="1">
        <v>5998</v>
      </c>
    </row>
    <row r="1203" spans="1:4">
      <c r="A1203" s="1">
        <v>24421</v>
      </c>
      <c r="B1203" s="2">
        <v>39006</v>
      </c>
      <c r="C1203" s="3">
        <v>1677</v>
      </c>
      <c r="D1203" s="1">
        <v>288</v>
      </c>
    </row>
    <row r="1204" spans="1:4">
      <c r="A1204" s="1">
        <v>24432</v>
      </c>
      <c r="B1204" s="2">
        <v>39006</v>
      </c>
      <c r="C1204" s="3">
        <v>2194</v>
      </c>
      <c r="D1204" s="1">
        <v>248</v>
      </c>
    </row>
    <row r="1205" spans="1:4">
      <c r="A1205" s="1">
        <v>24473</v>
      </c>
      <c r="B1205" s="2">
        <v>39006</v>
      </c>
      <c r="C1205" s="3">
        <v>5577</v>
      </c>
      <c r="D1205" s="1">
        <v>400</v>
      </c>
    </row>
    <row r="1206" spans="1:4">
      <c r="A1206" s="1">
        <v>24351</v>
      </c>
      <c r="B1206" s="2">
        <v>39005</v>
      </c>
      <c r="C1206" s="3">
        <v>4126</v>
      </c>
      <c r="D1206" s="1">
        <v>1380</v>
      </c>
    </row>
    <row r="1207" spans="1:4">
      <c r="A1207" s="1">
        <v>24193</v>
      </c>
      <c r="B1207" s="2">
        <v>39004</v>
      </c>
      <c r="C1207" s="3">
        <v>1686</v>
      </c>
      <c r="D1207" s="1">
        <v>7490</v>
      </c>
    </row>
    <row r="1208" spans="1:4">
      <c r="A1208" s="1">
        <v>24260</v>
      </c>
      <c r="B1208" s="2">
        <v>39004</v>
      </c>
      <c r="C1208" s="3">
        <v>5521</v>
      </c>
      <c r="D1208" s="1">
        <v>495</v>
      </c>
    </row>
    <row r="1209" spans="1:4">
      <c r="A1209" s="1">
        <v>24269</v>
      </c>
      <c r="B1209" s="2">
        <v>39004</v>
      </c>
      <c r="C1209" s="3">
        <v>805</v>
      </c>
      <c r="D1209" s="1">
        <v>875</v>
      </c>
    </row>
    <row r="1210" spans="1:4">
      <c r="A1210" s="1">
        <v>24078</v>
      </c>
      <c r="B1210" s="2">
        <v>39003</v>
      </c>
      <c r="C1210" s="3">
        <v>1121</v>
      </c>
      <c r="D1210" s="1">
        <v>49</v>
      </c>
    </row>
    <row r="1211" spans="1:4">
      <c r="A1211" s="1">
        <v>24092</v>
      </c>
      <c r="B1211" s="2">
        <v>39003</v>
      </c>
      <c r="C1211" s="3">
        <v>1500</v>
      </c>
      <c r="D1211" s="1">
        <v>479</v>
      </c>
    </row>
    <row r="1212" spans="1:4">
      <c r="A1212" s="1">
        <v>24102</v>
      </c>
      <c r="B1212" s="2">
        <v>39003</v>
      </c>
      <c r="C1212" s="3">
        <v>1686</v>
      </c>
      <c r="D1212" s="1">
        <v>999</v>
      </c>
    </row>
    <row r="1213" spans="1:4">
      <c r="A1213" s="1">
        <v>24123</v>
      </c>
      <c r="B1213" s="2">
        <v>39003</v>
      </c>
      <c r="C1213" s="3">
        <v>2989</v>
      </c>
      <c r="D1213" s="1">
        <v>199</v>
      </c>
    </row>
    <row r="1214" spans="1:4">
      <c r="A1214" s="1">
        <v>24129</v>
      </c>
      <c r="B1214" s="2">
        <v>39003</v>
      </c>
      <c r="C1214" s="3">
        <v>332</v>
      </c>
      <c r="D1214" s="1">
        <v>37500</v>
      </c>
    </row>
    <row r="1215" spans="1:4">
      <c r="A1215" s="1">
        <v>24139</v>
      </c>
      <c r="B1215" s="2">
        <v>39003</v>
      </c>
      <c r="C1215" s="3">
        <v>4687</v>
      </c>
      <c r="D1215" s="1">
        <v>499</v>
      </c>
    </row>
    <row r="1216" spans="1:4">
      <c r="A1216" s="1">
        <v>24024</v>
      </c>
      <c r="B1216" s="2">
        <v>39002</v>
      </c>
      <c r="C1216" s="3">
        <v>2307</v>
      </c>
      <c r="D1216" s="1">
        <v>5999</v>
      </c>
    </row>
    <row r="1217" spans="1:4">
      <c r="A1217" s="1">
        <v>24029</v>
      </c>
      <c r="B1217" s="2">
        <v>39002</v>
      </c>
      <c r="C1217" s="3">
        <v>2704</v>
      </c>
      <c r="D1217" s="1">
        <v>39</v>
      </c>
    </row>
    <row r="1218" spans="1:4">
      <c r="A1218" s="1">
        <v>24035</v>
      </c>
      <c r="B1218" s="2">
        <v>39002</v>
      </c>
      <c r="C1218" s="3">
        <v>3212</v>
      </c>
      <c r="D1218" s="1">
        <v>510</v>
      </c>
    </row>
    <row r="1219" spans="1:4">
      <c r="A1219" s="1">
        <v>24059</v>
      </c>
      <c r="B1219" s="2">
        <v>39002</v>
      </c>
      <c r="C1219" s="3">
        <v>539</v>
      </c>
      <c r="D1219" s="1">
        <v>429</v>
      </c>
    </row>
    <row r="1220" spans="1:4">
      <c r="A1220" s="1">
        <v>23943</v>
      </c>
      <c r="B1220" s="2">
        <v>39001</v>
      </c>
      <c r="C1220" s="3">
        <v>2224</v>
      </c>
      <c r="D1220" s="1">
        <v>998</v>
      </c>
    </row>
    <row r="1221" spans="1:4">
      <c r="A1221" s="1">
        <v>23736</v>
      </c>
      <c r="B1221" s="2">
        <v>38999</v>
      </c>
      <c r="C1221" s="3">
        <v>284</v>
      </c>
      <c r="D1221" s="1">
        <v>29</v>
      </c>
    </row>
    <row r="1222" spans="1:4">
      <c r="A1222" s="1">
        <v>23759</v>
      </c>
      <c r="B1222" s="2">
        <v>38999</v>
      </c>
      <c r="C1222" s="3">
        <v>3855</v>
      </c>
      <c r="D1222" s="1">
        <v>349</v>
      </c>
    </row>
    <row r="1223" spans="1:4">
      <c r="A1223" s="1">
        <v>23760</v>
      </c>
      <c r="B1223" s="2">
        <v>38999</v>
      </c>
      <c r="C1223" s="3">
        <v>3868</v>
      </c>
      <c r="D1223" s="1">
        <v>400</v>
      </c>
    </row>
    <row r="1224" spans="1:4">
      <c r="A1224" s="1">
        <v>23505</v>
      </c>
      <c r="B1224" s="2">
        <v>38998</v>
      </c>
      <c r="C1224" s="3">
        <v>1121</v>
      </c>
      <c r="D1224" s="1">
        <v>78</v>
      </c>
    </row>
    <row r="1225" spans="1:4">
      <c r="A1225" s="1">
        <v>23518</v>
      </c>
      <c r="B1225" s="2">
        <v>38998</v>
      </c>
      <c r="C1225" s="3">
        <v>1335</v>
      </c>
      <c r="D1225" s="1">
        <v>117</v>
      </c>
    </row>
    <row r="1226" spans="1:4">
      <c r="A1226" s="1">
        <v>23524</v>
      </c>
      <c r="B1226" s="2">
        <v>38998</v>
      </c>
      <c r="C1226" s="3">
        <v>1464</v>
      </c>
      <c r="D1226" s="1">
        <v>148</v>
      </c>
    </row>
    <row r="1227" spans="1:4">
      <c r="A1227" s="1">
        <v>23535</v>
      </c>
      <c r="B1227" s="2">
        <v>38998</v>
      </c>
      <c r="C1227" s="3">
        <v>1686</v>
      </c>
      <c r="D1227" s="1">
        <v>97</v>
      </c>
    </row>
    <row r="1228" spans="1:4">
      <c r="A1228" s="1">
        <v>23572</v>
      </c>
      <c r="B1228" s="2">
        <v>38998</v>
      </c>
      <c r="C1228" s="3">
        <v>2713</v>
      </c>
      <c r="D1228" s="1">
        <v>117</v>
      </c>
    </row>
    <row r="1229" spans="1:4">
      <c r="A1229" s="1">
        <v>23578</v>
      </c>
      <c r="B1229" s="2">
        <v>38998</v>
      </c>
      <c r="C1229" s="3">
        <v>284</v>
      </c>
      <c r="D1229" s="1">
        <v>78</v>
      </c>
    </row>
    <row r="1230" spans="1:4">
      <c r="A1230" s="1">
        <v>23589</v>
      </c>
      <c r="B1230" s="2">
        <v>38998</v>
      </c>
      <c r="C1230" s="3">
        <v>3233</v>
      </c>
      <c r="D1230" s="1">
        <v>453</v>
      </c>
    </row>
    <row r="1231" spans="1:4">
      <c r="A1231" s="1">
        <v>23432</v>
      </c>
      <c r="B1231" s="2">
        <v>38997</v>
      </c>
      <c r="C1231" s="3">
        <v>2307</v>
      </c>
      <c r="D1231" s="1">
        <v>199</v>
      </c>
    </row>
    <row r="1232" spans="1:4">
      <c r="A1232" s="1">
        <v>23442</v>
      </c>
      <c r="B1232" s="2">
        <v>38997</v>
      </c>
      <c r="C1232" s="3">
        <v>284</v>
      </c>
      <c r="D1232" s="1">
        <v>349</v>
      </c>
    </row>
    <row r="1233" spans="1:4">
      <c r="A1233" s="1">
        <v>23479</v>
      </c>
      <c r="B1233" s="2">
        <v>38997</v>
      </c>
      <c r="C1233" s="3">
        <v>539</v>
      </c>
      <c r="D1233" s="1">
        <v>55</v>
      </c>
    </row>
    <row r="1234" spans="1:4">
      <c r="A1234" s="1">
        <v>23481</v>
      </c>
      <c r="B1234" s="2">
        <v>38997</v>
      </c>
      <c r="C1234" s="3">
        <v>542</v>
      </c>
      <c r="D1234" s="1">
        <v>480</v>
      </c>
    </row>
    <row r="1235" spans="1:4">
      <c r="A1235" s="1">
        <v>23353</v>
      </c>
      <c r="B1235" s="2">
        <v>38996</v>
      </c>
      <c r="C1235" s="3">
        <v>2956</v>
      </c>
      <c r="D1235" s="1">
        <v>5970</v>
      </c>
    </row>
    <row r="1236" spans="1:4">
      <c r="A1236" s="1">
        <v>23382</v>
      </c>
      <c r="B1236" s="2">
        <v>38996</v>
      </c>
      <c r="C1236" s="3">
        <v>539</v>
      </c>
      <c r="D1236" s="1">
        <v>300</v>
      </c>
    </row>
    <row r="1237" spans="1:4">
      <c r="A1237" s="1">
        <v>23392</v>
      </c>
      <c r="B1237" s="2">
        <v>38996</v>
      </c>
      <c r="C1237" s="3">
        <v>5521</v>
      </c>
      <c r="D1237" s="1">
        <v>400</v>
      </c>
    </row>
    <row r="1238" spans="1:4">
      <c r="A1238" s="1">
        <v>23308</v>
      </c>
      <c r="B1238" s="2">
        <v>38995</v>
      </c>
      <c r="C1238" s="3">
        <v>542</v>
      </c>
      <c r="D1238" s="1">
        <v>1317</v>
      </c>
    </row>
    <row r="1239" spans="1:4">
      <c r="A1239" s="1">
        <v>23175</v>
      </c>
      <c r="B1239" s="2">
        <v>38994</v>
      </c>
      <c r="C1239" s="3">
        <v>1726</v>
      </c>
      <c r="D1239" s="1">
        <v>399</v>
      </c>
    </row>
    <row r="1240" spans="1:4">
      <c r="A1240" s="1">
        <v>23208</v>
      </c>
      <c r="B1240" s="2">
        <v>38994</v>
      </c>
      <c r="C1240" s="3">
        <v>4515</v>
      </c>
      <c r="D1240" s="1">
        <v>369</v>
      </c>
    </row>
    <row r="1241" spans="1:4">
      <c r="A1241" s="1">
        <v>23099</v>
      </c>
      <c r="B1241" s="2">
        <v>38993</v>
      </c>
      <c r="C1241" s="3">
        <v>2747</v>
      </c>
      <c r="D1241" s="1">
        <v>199</v>
      </c>
    </row>
    <row r="1242" spans="1:4">
      <c r="A1242" s="1">
        <v>23103</v>
      </c>
      <c r="B1242" s="2">
        <v>38993</v>
      </c>
      <c r="C1242" s="3">
        <v>284</v>
      </c>
      <c r="D1242" s="1">
        <v>1099</v>
      </c>
    </row>
    <row r="1243" spans="1:4">
      <c r="A1243" s="1">
        <v>23063</v>
      </c>
      <c r="B1243" s="2">
        <v>38992</v>
      </c>
      <c r="C1243" s="3">
        <v>977</v>
      </c>
      <c r="D1243" s="1">
        <v>234</v>
      </c>
    </row>
    <row r="1244" spans="1:4">
      <c r="A1244" s="1">
        <v>22925</v>
      </c>
      <c r="B1244" s="2">
        <v>38991</v>
      </c>
      <c r="C1244" s="3">
        <v>2942</v>
      </c>
      <c r="D1244" s="1">
        <v>919</v>
      </c>
    </row>
    <row r="1245" spans="1:4">
      <c r="A1245" s="1">
        <v>22946</v>
      </c>
      <c r="B1245" s="2">
        <v>38991</v>
      </c>
      <c r="C1245" s="3">
        <v>4842</v>
      </c>
      <c r="D1245" s="1">
        <v>7999</v>
      </c>
    </row>
    <row r="1246" spans="1:4">
      <c r="A1246" s="1">
        <v>22970</v>
      </c>
      <c r="B1246" s="2">
        <v>38991</v>
      </c>
      <c r="C1246" s="3">
        <v>637</v>
      </c>
      <c r="D1246" s="1">
        <v>599</v>
      </c>
    </row>
    <row r="1247" spans="1:4">
      <c r="A1247" s="1">
        <v>22976</v>
      </c>
      <c r="B1247" s="2">
        <v>38991</v>
      </c>
      <c r="C1247" s="3">
        <v>92</v>
      </c>
      <c r="D1247" s="1">
        <v>798</v>
      </c>
    </row>
    <row r="1248" spans="1:4">
      <c r="A1248" s="1">
        <v>22792</v>
      </c>
      <c r="B1248" s="2">
        <v>38990</v>
      </c>
      <c r="C1248" s="3">
        <v>1686</v>
      </c>
      <c r="D1248" s="1">
        <v>10900</v>
      </c>
    </row>
    <row r="1249" spans="1:4">
      <c r="A1249" s="1">
        <v>22739</v>
      </c>
      <c r="B1249" s="2">
        <v>38989</v>
      </c>
      <c r="C1249" s="3">
        <v>3212</v>
      </c>
      <c r="D1249" s="1">
        <v>1398</v>
      </c>
    </row>
    <row r="1250" spans="1:4">
      <c r="A1250" s="1">
        <v>22694</v>
      </c>
      <c r="B1250" s="2">
        <v>38988</v>
      </c>
      <c r="C1250" s="3">
        <v>977</v>
      </c>
      <c r="D1250" s="1">
        <v>1519</v>
      </c>
    </row>
    <row r="1251" spans="1:4">
      <c r="A1251" s="1">
        <v>22521</v>
      </c>
      <c r="B1251" s="2">
        <v>38987</v>
      </c>
      <c r="C1251" s="3">
        <v>1246</v>
      </c>
      <c r="D1251" s="1">
        <v>218</v>
      </c>
    </row>
    <row r="1252" spans="1:4">
      <c r="A1252" s="1">
        <v>22591</v>
      </c>
      <c r="B1252" s="2">
        <v>38987</v>
      </c>
      <c r="C1252" s="3">
        <v>4687</v>
      </c>
      <c r="D1252" s="1">
        <v>4713</v>
      </c>
    </row>
    <row r="1253" spans="1:4">
      <c r="A1253" s="1">
        <v>22594</v>
      </c>
      <c r="B1253" s="2">
        <v>38987</v>
      </c>
      <c r="C1253" s="3">
        <v>4749</v>
      </c>
      <c r="D1253" s="1">
        <v>399</v>
      </c>
    </row>
    <row r="1254" spans="1:4">
      <c r="A1254" s="1">
        <v>22465</v>
      </c>
      <c r="B1254" s="2">
        <v>38986</v>
      </c>
      <c r="C1254" s="3">
        <v>1982</v>
      </c>
      <c r="D1254" s="1">
        <v>4990</v>
      </c>
    </row>
    <row r="1255" spans="1:4">
      <c r="A1255" s="1">
        <v>22420</v>
      </c>
      <c r="B1255" s="2">
        <v>38985</v>
      </c>
      <c r="C1255" s="3">
        <v>542</v>
      </c>
      <c r="D1255" s="1">
        <v>1033</v>
      </c>
    </row>
    <row r="1256" spans="1:4">
      <c r="A1256" s="1">
        <v>22253</v>
      </c>
      <c r="B1256" s="2">
        <v>38984</v>
      </c>
      <c r="C1256" s="3">
        <v>2956</v>
      </c>
      <c r="D1256" s="1">
        <v>1150</v>
      </c>
    </row>
    <row r="1257" spans="1:4">
      <c r="A1257" s="1">
        <v>22263</v>
      </c>
      <c r="B1257" s="2">
        <v>38984</v>
      </c>
      <c r="C1257" s="3">
        <v>332</v>
      </c>
      <c r="D1257" s="1">
        <v>100</v>
      </c>
    </row>
    <row r="1258" spans="1:4">
      <c r="A1258" s="1">
        <v>22283</v>
      </c>
      <c r="B1258" s="2">
        <v>38984</v>
      </c>
      <c r="C1258" s="3">
        <v>450</v>
      </c>
      <c r="D1258" s="1">
        <v>1600</v>
      </c>
    </row>
    <row r="1259" spans="1:4">
      <c r="A1259" s="1">
        <v>22316</v>
      </c>
      <c r="B1259" s="2">
        <v>38984</v>
      </c>
      <c r="C1259" s="3">
        <v>5468</v>
      </c>
      <c r="D1259" s="1">
        <v>6399</v>
      </c>
    </row>
    <row r="1260" spans="1:4">
      <c r="A1260" s="1">
        <v>22176</v>
      </c>
      <c r="B1260" s="2">
        <v>38983</v>
      </c>
      <c r="C1260" s="3">
        <v>5455</v>
      </c>
      <c r="D1260" s="1">
        <v>400</v>
      </c>
    </row>
    <row r="1261" spans="1:4">
      <c r="A1261" s="1">
        <v>21987</v>
      </c>
      <c r="B1261" s="2">
        <v>38981</v>
      </c>
      <c r="C1261" s="3">
        <v>637</v>
      </c>
      <c r="D1261" s="1">
        <v>110</v>
      </c>
    </row>
    <row r="1262" spans="1:4">
      <c r="A1262" s="1">
        <v>21868</v>
      </c>
      <c r="B1262" s="2">
        <v>38980</v>
      </c>
      <c r="C1262" s="3">
        <v>3212</v>
      </c>
      <c r="D1262" s="1">
        <v>399</v>
      </c>
    </row>
    <row r="1263" spans="1:4">
      <c r="A1263" s="1">
        <v>21660</v>
      </c>
      <c r="B1263" s="2">
        <v>38978</v>
      </c>
      <c r="C1263" s="3">
        <v>1117</v>
      </c>
      <c r="D1263" s="1">
        <v>395</v>
      </c>
    </row>
    <row r="1264" spans="1:4">
      <c r="A1264" s="1">
        <v>21741</v>
      </c>
      <c r="B1264" s="2">
        <v>38978</v>
      </c>
      <c r="C1264" s="3">
        <v>5437</v>
      </c>
      <c r="D1264" s="1">
        <v>400</v>
      </c>
    </row>
    <row r="1265" spans="1:4">
      <c r="A1265" s="1">
        <v>21584</v>
      </c>
      <c r="B1265" s="2">
        <v>38977</v>
      </c>
      <c r="C1265" s="3">
        <v>3127</v>
      </c>
      <c r="D1265" s="1">
        <v>2</v>
      </c>
    </row>
    <row r="1266" spans="1:4">
      <c r="A1266" s="1">
        <v>21312</v>
      </c>
      <c r="B1266" s="2">
        <v>38974</v>
      </c>
      <c r="C1266" s="3">
        <v>4515</v>
      </c>
      <c r="D1266" s="1">
        <v>3407</v>
      </c>
    </row>
    <row r="1267" spans="1:4">
      <c r="A1267" s="1">
        <v>21319</v>
      </c>
      <c r="B1267" s="2">
        <v>38974</v>
      </c>
      <c r="C1267" s="3">
        <v>4854</v>
      </c>
      <c r="D1267" s="1">
        <v>399</v>
      </c>
    </row>
    <row r="1268" spans="1:4">
      <c r="A1268" s="1">
        <v>21197</v>
      </c>
      <c r="B1268" s="2">
        <v>38973</v>
      </c>
      <c r="C1268" s="3">
        <v>3212</v>
      </c>
      <c r="D1268" s="1">
        <v>2</v>
      </c>
    </row>
    <row r="1269" spans="1:4">
      <c r="A1269" s="1">
        <v>21205</v>
      </c>
      <c r="B1269" s="2">
        <v>38973</v>
      </c>
      <c r="C1269" s="3">
        <v>3482</v>
      </c>
      <c r="D1269" s="1">
        <v>1410</v>
      </c>
    </row>
    <row r="1270" spans="1:4">
      <c r="A1270" s="1">
        <v>21075</v>
      </c>
      <c r="B1270" s="2">
        <v>38972</v>
      </c>
      <c r="C1270" s="3">
        <v>1121</v>
      </c>
      <c r="D1270" s="1">
        <v>1015</v>
      </c>
    </row>
    <row r="1271" spans="1:4">
      <c r="A1271" s="1">
        <v>21081</v>
      </c>
      <c r="B1271" s="2">
        <v>38972</v>
      </c>
      <c r="C1271" s="3">
        <v>1464</v>
      </c>
      <c r="D1271" s="1">
        <v>699</v>
      </c>
    </row>
    <row r="1272" spans="1:4">
      <c r="A1272" s="1">
        <v>21092</v>
      </c>
      <c r="B1272" s="2">
        <v>38972</v>
      </c>
      <c r="C1272" s="3">
        <v>1686</v>
      </c>
      <c r="D1272" s="1">
        <v>399</v>
      </c>
    </row>
    <row r="1273" spans="1:4">
      <c r="A1273" s="1">
        <v>21139</v>
      </c>
      <c r="B1273" s="2">
        <v>38972</v>
      </c>
      <c r="C1273" s="3">
        <v>4011</v>
      </c>
      <c r="D1273" s="1">
        <v>880</v>
      </c>
    </row>
    <row r="1274" spans="1:4">
      <c r="A1274" s="1">
        <v>21159</v>
      </c>
      <c r="B1274" s="2">
        <v>38972</v>
      </c>
      <c r="C1274" s="3">
        <v>655</v>
      </c>
      <c r="D1274" s="1">
        <v>1240</v>
      </c>
    </row>
    <row r="1275" spans="1:4">
      <c r="A1275" s="1">
        <v>21051</v>
      </c>
      <c r="B1275" s="2">
        <v>38971</v>
      </c>
      <c r="C1275" s="3">
        <v>4785</v>
      </c>
      <c r="D1275" s="1">
        <v>1198</v>
      </c>
    </row>
    <row r="1276" spans="1:4">
      <c r="A1276" s="1">
        <v>20882</v>
      </c>
      <c r="B1276" s="2">
        <v>38970</v>
      </c>
      <c r="C1276" s="3">
        <v>1121</v>
      </c>
      <c r="D1276" s="1">
        <v>999</v>
      </c>
    </row>
    <row r="1277" spans="1:4">
      <c r="A1277" s="1">
        <v>20777</v>
      </c>
      <c r="B1277" s="2">
        <v>38969</v>
      </c>
      <c r="C1277" s="3">
        <v>1686</v>
      </c>
      <c r="D1277" s="1">
        <v>15082</v>
      </c>
    </row>
    <row r="1278" spans="1:4">
      <c r="A1278" s="1">
        <v>20801</v>
      </c>
      <c r="B1278" s="2">
        <v>38969</v>
      </c>
      <c r="C1278" s="3">
        <v>287</v>
      </c>
      <c r="D1278" s="1">
        <v>1696</v>
      </c>
    </row>
    <row r="1279" spans="1:4">
      <c r="A1279" s="1">
        <v>20874</v>
      </c>
      <c r="B1279" s="2">
        <v>38969</v>
      </c>
      <c r="C1279" s="3">
        <v>805</v>
      </c>
      <c r="D1279" s="1">
        <v>545</v>
      </c>
    </row>
    <row r="1280" spans="1:4">
      <c r="A1280" s="1">
        <v>20728</v>
      </c>
      <c r="B1280" s="2">
        <v>38968</v>
      </c>
      <c r="C1280" s="3">
        <v>4981</v>
      </c>
      <c r="D1280" s="1">
        <v>4990</v>
      </c>
    </row>
    <row r="1281" spans="1:4">
      <c r="A1281" s="1">
        <v>20730</v>
      </c>
      <c r="B1281" s="2">
        <v>38968</v>
      </c>
      <c r="C1281" s="3">
        <v>5005</v>
      </c>
      <c r="D1281" s="1">
        <v>400</v>
      </c>
    </row>
    <row r="1282" spans="1:4">
      <c r="A1282" s="1">
        <v>20637</v>
      </c>
      <c r="B1282" s="2">
        <v>38967</v>
      </c>
      <c r="C1282" s="3">
        <v>3596</v>
      </c>
      <c r="D1282" s="1">
        <v>464</v>
      </c>
    </row>
    <row r="1283" spans="1:4">
      <c r="A1283" s="1">
        <v>20565</v>
      </c>
      <c r="B1283" s="2">
        <v>38966</v>
      </c>
      <c r="C1283" s="3">
        <v>4780</v>
      </c>
      <c r="D1283" s="1">
        <v>1162</v>
      </c>
    </row>
    <row r="1284" spans="1:4">
      <c r="A1284" s="1">
        <v>20566</v>
      </c>
      <c r="B1284" s="2">
        <v>38966</v>
      </c>
      <c r="C1284" s="3">
        <v>4785</v>
      </c>
      <c r="D1284" s="1">
        <v>48976</v>
      </c>
    </row>
    <row r="1285" spans="1:4">
      <c r="A1285" s="1">
        <v>20489</v>
      </c>
      <c r="B1285" s="2">
        <v>38965</v>
      </c>
      <c r="C1285" s="3">
        <v>5348</v>
      </c>
      <c r="D1285" s="1">
        <v>12987</v>
      </c>
    </row>
    <row r="1286" spans="1:4">
      <c r="A1286" s="1">
        <v>20492</v>
      </c>
      <c r="B1286" s="2">
        <v>38965</v>
      </c>
      <c r="C1286" s="3">
        <v>5351</v>
      </c>
      <c r="D1286" s="1">
        <v>1015</v>
      </c>
    </row>
    <row r="1287" spans="1:4">
      <c r="A1287" s="1">
        <v>20349</v>
      </c>
      <c r="B1287" s="2">
        <v>38964</v>
      </c>
      <c r="C1287" s="3">
        <v>2956</v>
      </c>
      <c r="D1287" s="1">
        <v>1299</v>
      </c>
    </row>
    <row r="1288" spans="1:4">
      <c r="A1288" s="1">
        <v>20398</v>
      </c>
      <c r="B1288" s="2">
        <v>38964</v>
      </c>
      <c r="C1288" s="3">
        <v>542</v>
      </c>
      <c r="D1288" s="1">
        <v>960</v>
      </c>
    </row>
    <row r="1289" spans="1:4">
      <c r="A1289" s="1">
        <v>20275</v>
      </c>
      <c r="B1289" s="2">
        <v>38963</v>
      </c>
      <c r="C1289" s="3">
        <v>4749</v>
      </c>
      <c r="D1289" s="1">
        <v>99</v>
      </c>
    </row>
    <row r="1290" spans="1:4">
      <c r="A1290" s="1">
        <v>20060</v>
      </c>
      <c r="B1290" s="2">
        <v>38962</v>
      </c>
      <c r="C1290" s="3">
        <v>1246</v>
      </c>
      <c r="D1290" s="1">
        <v>499</v>
      </c>
    </row>
    <row r="1291" spans="1:4">
      <c r="A1291" s="1">
        <v>20112</v>
      </c>
      <c r="B1291" s="2">
        <v>38962</v>
      </c>
      <c r="C1291" s="3">
        <v>2747</v>
      </c>
      <c r="D1291" s="1">
        <v>239</v>
      </c>
    </row>
    <row r="1292" spans="1:4">
      <c r="A1292" s="1">
        <v>20118</v>
      </c>
      <c r="B1292" s="2">
        <v>38962</v>
      </c>
      <c r="C1292" s="3">
        <v>284</v>
      </c>
      <c r="D1292" s="1">
        <v>599</v>
      </c>
    </row>
    <row r="1293" spans="1:4">
      <c r="A1293" s="1">
        <v>19986</v>
      </c>
      <c r="B1293" s="2">
        <v>38961</v>
      </c>
      <c r="C1293" s="3">
        <v>1686</v>
      </c>
      <c r="D1293" s="1">
        <v>1290</v>
      </c>
    </row>
    <row r="1294" spans="1:4">
      <c r="A1294" s="1">
        <v>20005</v>
      </c>
      <c r="B1294" s="2">
        <v>38961</v>
      </c>
      <c r="C1294" s="3">
        <v>332</v>
      </c>
      <c r="D1294" s="1">
        <v>6000</v>
      </c>
    </row>
    <row r="1295" spans="1:4">
      <c r="A1295" s="1">
        <v>20033</v>
      </c>
      <c r="B1295" s="2">
        <v>38961</v>
      </c>
      <c r="C1295" s="3">
        <v>539</v>
      </c>
      <c r="D1295" s="1">
        <v>4999</v>
      </c>
    </row>
    <row r="1296" spans="1:4">
      <c r="A1296" s="1">
        <v>19879</v>
      </c>
      <c r="B1296" s="2">
        <v>38960</v>
      </c>
      <c r="C1296" s="3">
        <v>1276</v>
      </c>
      <c r="D1296" s="1">
        <v>494</v>
      </c>
    </row>
    <row r="1297" spans="1:4">
      <c r="A1297" s="1">
        <v>19924</v>
      </c>
      <c r="B1297" s="2">
        <v>38960</v>
      </c>
      <c r="C1297" s="3">
        <v>332</v>
      </c>
      <c r="D1297" s="1">
        <v>7997</v>
      </c>
    </row>
    <row r="1298" spans="1:4">
      <c r="A1298" s="1">
        <v>19826</v>
      </c>
      <c r="B1298" s="2">
        <v>38959</v>
      </c>
      <c r="C1298" s="3">
        <v>332</v>
      </c>
      <c r="D1298" s="1">
        <v>1058</v>
      </c>
    </row>
    <row r="1299" spans="1:4">
      <c r="A1299" s="1">
        <v>19864</v>
      </c>
      <c r="B1299" s="2">
        <v>38959</v>
      </c>
      <c r="C1299" s="3">
        <v>637</v>
      </c>
      <c r="D1299" s="1">
        <v>634</v>
      </c>
    </row>
    <row r="1300" spans="1:4">
      <c r="A1300" s="1">
        <v>19619</v>
      </c>
      <c r="B1300" s="2">
        <v>38957</v>
      </c>
      <c r="C1300" s="3">
        <v>1672</v>
      </c>
      <c r="D1300" s="1">
        <v>4999</v>
      </c>
    </row>
    <row r="1301" spans="1:4">
      <c r="A1301" s="1">
        <v>19375</v>
      </c>
      <c r="B1301" s="2">
        <v>38955</v>
      </c>
      <c r="C1301" s="3">
        <v>1686</v>
      </c>
      <c r="D1301" s="1">
        <v>199</v>
      </c>
    </row>
    <row r="1302" spans="1:4">
      <c r="A1302" s="1">
        <v>19386</v>
      </c>
      <c r="B1302" s="2">
        <v>38955</v>
      </c>
      <c r="C1302" s="3">
        <v>2036</v>
      </c>
      <c r="D1302" s="1">
        <v>1290</v>
      </c>
    </row>
    <row r="1303" spans="1:4">
      <c r="A1303" s="1">
        <v>19438</v>
      </c>
      <c r="B1303" s="2">
        <v>38955</v>
      </c>
      <c r="C1303" s="3">
        <v>450</v>
      </c>
      <c r="D1303" s="1">
        <v>99</v>
      </c>
    </row>
    <row r="1304" spans="1:4">
      <c r="A1304" s="1">
        <v>19300</v>
      </c>
      <c r="B1304" s="2">
        <v>38954</v>
      </c>
      <c r="C1304" s="3">
        <v>3558</v>
      </c>
      <c r="D1304" s="1">
        <v>1200</v>
      </c>
    </row>
    <row r="1305" spans="1:4">
      <c r="A1305" s="1">
        <v>19171</v>
      </c>
      <c r="B1305" s="2">
        <v>38953</v>
      </c>
      <c r="C1305" s="3">
        <v>1335</v>
      </c>
      <c r="D1305" s="1">
        <v>998</v>
      </c>
    </row>
    <row r="1306" spans="1:4">
      <c r="A1306" s="1">
        <v>19207</v>
      </c>
      <c r="B1306" s="2">
        <v>38953</v>
      </c>
      <c r="C1306" s="3">
        <v>3127</v>
      </c>
      <c r="D1306" s="1">
        <v>1688</v>
      </c>
    </row>
    <row r="1307" spans="1:4">
      <c r="A1307" s="1">
        <v>19119</v>
      </c>
      <c r="B1307" s="2">
        <v>38952</v>
      </c>
      <c r="C1307" s="3">
        <v>2713</v>
      </c>
      <c r="D1307" s="1">
        <v>400</v>
      </c>
    </row>
    <row r="1308" spans="1:4">
      <c r="A1308" s="1">
        <v>19041</v>
      </c>
      <c r="B1308" s="2">
        <v>38951</v>
      </c>
      <c r="C1308" s="3">
        <v>3059</v>
      </c>
      <c r="D1308" s="1">
        <v>389</v>
      </c>
    </row>
    <row r="1309" spans="1:4">
      <c r="A1309" s="1">
        <v>19066</v>
      </c>
      <c r="B1309" s="2">
        <v>38951</v>
      </c>
      <c r="C1309" s="3">
        <v>5239</v>
      </c>
      <c r="D1309" s="1">
        <v>699</v>
      </c>
    </row>
    <row r="1310" spans="1:4">
      <c r="A1310" s="1">
        <v>18944</v>
      </c>
      <c r="B1310" s="2">
        <v>38950</v>
      </c>
      <c r="C1310" s="3">
        <v>1006</v>
      </c>
      <c r="D1310" s="1">
        <v>168</v>
      </c>
    </row>
    <row r="1311" spans="1:4">
      <c r="A1311" s="1">
        <v>18893</v>
      </c>
      <c r="B1311" s="2">
        <v>38949</v>
      </c>
      <c r="C1311" s="3">
        <v>3233</v>
      </c>
      <c r="D1311" s="1">
        <v>6488</v>
      </c>
    </row>
    <row r="1312" spans="1:4">
      <c r="A1312" s="1">
        <v>18934</v>
      </c>
      <c r="B1312" s="2">
        <v>38949</v>
      </c>
      <c r="C1312" s="3">
        <v>655</v>
      </c>
      <c r="D1312" s="1">
        <v>199</v>
      </c>
    </row>
    <row r="1313" spans="1:4">
      <c r="A1313" s="1">
        <v>18679</v>
      </c>
      <c r="B1313" s="2">
        <v>38947</v>
      </c>
      <c r="C1313" s="3">
        <v>1118</v>
      </c>
      <c r="D1313" s="1">
        <v>28676</v>
      </c>
    </row>
    <row r="1314" spans="1:4">
      <c r="A1314" s="1">
        <v>18608</v>
      </c>
      <c r="B1314" s="2">
        <v>38946</v>
      </c>
      <c r="C1314" s="3">
        <v>1121</v>
      </c>
      <c r="D1314" s="1">
        <v>659</v>
      </c>
    </row>
    <row r="1315" spans="1:4">
      <c r="A1315" s="1">
        <v>18480</v>
      </c>
      <c r="B1315" s="2">
        <v>38944</v>
      </c>
      <c r="C1315" s="3">
        <v>2393</v>
      </c>
      <c r="D1315" s="1">
        <v>24345</v>
      </c>
    </row>
    <row r="1316" spans="1:4">
      <c r="A1316" s="1">
        <v>18300</v>
      </c>
      <c r="B1316" s="2">
        <v>38942</v>
      </c>
      <c r="C1316" s="3">
        <v>2307</v>
      </c>
      <c r="D1316" s="1">
        <v>303</v>
      </c>
    </row>
    <row r="1317" spans="1:4">
      <c r="A1317" s="1">
        <v>18238</v>
      </c>
      <c r="B1317" s="2">
        <v>38941</v>
      </c>
      <c r="C1317" s="3">
        <v>5181</v>
      </c>
      <c r="D1317" s="1">
        <v>299</v>
      </c>
    </row>
    <row r="1318" spans="1:4">
      <c r="A1318" s="1">
        <v>18127</v>
      </c>
      <c r="B1318" s="2">
        <v>38940</v>
      </c>
      <c r="C1318" s="3">
        <v>3567</v>
      </c>
      <c r="D1318" s="1">
        <v>4999</v>
      </c>
    </row>
    <row r="1319" spans="1:4">
      <c r="A1319" s="1">
        <v>18015</v>
      </c>
      <c r="B1319" s="2">
        <v>38939</v>
      </c>
      <c r="C1319" s="3">
        <v>1500</v>
      </c>
      <c r="D1319" s="1">
        <v>3289</v>
      </c>
    </row>
    <row r="1320" spans="1:4">
      <c r="A1320" s="1">
        <v>18051</v>
      </c>
      <c r="B1320" s="2">
        <v>38939</v>
      </c>
      <c r="C1320" s="3">
        <v>332</v>
      </c>
      <c r="D1320" s="1">
        <v>11431</v>
      </c>
    </row>
    <row r="1321" spans="1:4">
      <c r="A1321" s="1">
        <v>18069</v>
      </c>
      <c r="B1321" s="2">
        <v>38939</v>
      </c>
      <c r="C1321" s="3">
        <v>4515</v>
      </c>
      <c r="D1321" s="1">
        <v>2690</v>
      </c>
    </row>
    <row r="1322" spans="1:4">
      <c r="A1322" s="1">
        <v>17955</v>
      </c>
      <c r="B1322" s="2">
        <v>38938</v>
      </c>
      <c r="C1322" s="3">
        <v>2122</v>
      </c>
      <c r="D1322" s="1">
        <v>1098</v>
      </c>
    </row>
    <row r="1323" spans="1:4">
      <c r="A1323" s="1">
        <v>17957</v>
      </c>
      <c r="B1323" s="2">
        <v>38938</v>
      </c>
      <c r="C1323" s="3">
        <v>2239</v>
      </c>
      <c r="D1323" s="1">
        <v>359</v>
      </c>
    </row>
    <row r="1324" spans="1:4">
      <c r="A1324" s="1">
        <v>17996</v>
      </c>
      <c r="B1324" s="2">
        <v>38938</v>
      </c>
      <c r="C1324" s="3">
        <v>637</v>
      </c>
      <c r="D1324" s="1">
        <v>399</v>
      </c>
    </row>
    <row r="1325" spans="1:4">
      <c r="A1325" s="1">
        <v>17924</v>
      </c>
      <c r="B1325" s="2">
        <v>38937</v>
      </c>
      <c r="C1325" s="3">
        <v>539</v>
      </c>
      <c r="D1325" s="1">
        <v>1025</v>
      </c>
    </row>
    <row r="1326" spans="1:4">
      <c r="A1326" s="1">
        <v>17809</v>
      </c>
      <c r="B1326" s="2">
        <v>38936</v>
      </c>
      <c r="C1326" s="3">
        <v>2787</v>
      </c>
      <c r="D1326" s="1">
        <v>389</v>
      </c>
    </row>
    <row r="1327" spans="1:4">
      <c r="A1327" s="1">
        <v>17811</v>
      </c>
      <c r="B1327" s="2">
        <v>38936</v>
      </c>
      <c r="C1327" s="3">
        <v>2989</v>
      </c>
      <c r="D1327" s="1">
        <v>110</v>
      </c>
    </row>
    <row r="1328" spans="1:4">
      <c r="A1328" s="1">
        <v>17683</v>
      </c>
      <c r="B1328" s="2">
        <v>38935</v>
      </c>
      <c r="C1328" s="3">
        <v>1118</v>
      </c>
      <c r="D1328" s="1">
        <v>1294</v>
      </c>
    </row>
    <row r="1329" spans="1:4">
      <c r="A1329" s="1">
        <v>17719</v>
      </c>
      <c r="B1329" s="2">
        <v>38935</v>
      </c>
      <c r="C1329" s="3">
        <v>284</v>
      </c>
      <c r="D1329" s="1">
        <v>198</v>
      </c>
    </row>
    <row r="1330" spans="1:4">
      <c r="A1330" s="1">
        <v>17739</v>
      </c>
      <c r="B1330" s="2">
        <v>38935</v>
      </c>
      <c r="C1330" s="3">
        <v>4126</v>
      </c>
      <c r="D1330" s="1">
        <v>179</v>
      </c>
    </row>
    <row r="1331" spans="1:4">
      <c r="A1331" s="1">
        <v>17616</v>
      </c>
      <c r="B1331" s="2">
        <v>38934</v>
      </c>
      <c r="C1331" s="3">
        <v>1677</v>
      </c>
      <c r="D1331" s="1">
        <v>337</v>
      </c>
    </row>
    <row r="1332" spans="1:4">
      <c r="A1332" s="1">
        <v>17645</v>
      </c>
      <c r="B1332" s="2">
        <v>38934</v>
      </c>
      <c r="C1332" s="3">
        <v>3233</v>
      </c>
      <c r="D1332" s="1">
        <v>90</v>
      </c>
    </row>
    <row r="1333" spans="1:4">
      <c r="A1333" s="1">
        <v>17646</v>
      </c>
      <c r="B1333" s="2">
        <v>38934</v>
      </c>
      <c r="C1333" s="3">
        <v>332</v>
      </c>
      <c r="D1333" s="1">
        <v>6498</v>
      </c>
    </row>
    <row r="1334" spans="1:4">
      <c r="A1334" s="1">
        <v>17673</v>
      </c>
      <c r="B1334" s="2">
        <v>38934</v>
      </c>
      <c r="C1334" s="3">
        <v>527</v>
      </c>
      <c r="D1334" s="1">
        <v>289</v>
      </c>
    </row>
    <row r="1335" spans="1:4">
      <c r="A1335" s="1">
        <v>17477</v>
      </c>
      <c r="B1335" s="2">
        <v>38932</v>
      </c>
      <c r="C1335" s="3">
        <v>2205</v>
      </c>
      <c r="D1335" s="1">
        <v>509</v>
      </c>
    </row>
    <row r="1336" spans="1:4">
      <c r="A1336" s="1">
        <v>17490</v>
      </c>
      <c r="B1336" s="2">
        <v>38932</v>
      </c>
      <c r="C1336" s="3">
        <v>2843</v>
      </c>
      <c r="D1336" s="1">
        <v>5999</v>
      </c>
    </row>
    <row r="1337" spans="1:4">
      <c r="A1337" s="1">
        <v>17403</v>
      </c>
      <c r="B1337" s="2">
        <v>38931</v>
      </c>
      <c r="C1337" s="3">
        <v>1982</v>
      </c>
      <c r="D1337" s="1">
        <v>5015</v>
      </c>
    </row>
    <row r="1338" spans="1:4">
      <c r="A1338" s="1">
        <v>17413</v>
      </c>
      <c r="B1338" s="2">
        <v>38931</v>
      </c>
      <c r="C1338" s="3">
        <v>284</v>
      </c>
      <c r="D1338" s="1">
        <v>51</v>
      </c>
    </row>
    <row r="1339" spans="1:4">
      <c r="A1339" s="1">
        <v>17417</v>
      </c>
      <c r="B1339" s="2">
        <v>38931</v>
      </c>
      <c r="C1339" s="3">
        <v>3429</v>
      </c>
      <c r="D1339" s="1">
        <v>150</v>
      </c>
    </row>
    <row r="1340" spans="1:4">
      <c r="A1340" s="1">
        <v>17440</v>
      </c>
      <c r="B1340" s="2">
        <v>38931</v>
      </c>
      <c r="C1340" s="3">
        <v>542</v>
      </c>
      <c r="D1340" s="1">
        <v>1033</v>
      </c>
    </row>
    <row r="1341" spans="1:4">
      <c r="A1341" s="1">
        <v>17450</v>
      </c>
      <c r="B1341" s="2">
        <v>38931</v>
      </c>
      <c r="C1341" s="3">
        <v>921</v>
      </c>
      <c r="D1341" s="1">
        <v>768</v>
      </c>
    </row>
    <row r="1342" spans="1:4">
      <c r="A1342" s="1">
        <v>17348</v>
      </c>
      <c r="B1342" s="2">
        <v>38930</v>
      </c>
      <c r="C1342" s="3">
        <v>2995</v>
      </c>
      <c r="D1342" s="1">
        <v>129</v>
      </c>
    </row>
    <row r="1343" spans="1:4">
      <c r="A1343" s="1">
        <v>17354</v>
      </c>
      <c r="B1343" s="2">
        <v>38930</v>
      </c>
      <c r="C1343" s="3">
        <v>4785</v>
      </c>
      <c r="D1343" s="1">
        <v>17960</v>
      </c>
    </row>
    <row r="1344" spans="1:4">
      <c r="A1344" s="1">
        <v>17259</v>
      </c>
      <c r="B1344" s="2">
        <v>38929</v>
      </c>
      <c r="C1344" s="3">
        <v>1686</v>
      </c>
      <c r="D1344" s="1">
        <v>399</v>
      </c>
    </row>
    <row r="1345" spans="1:4">
      <c r="A1345" s="1">
        <v>17282</v>
      </c>
      <c r="B1345" s="2">
        <v>38929</v>
      </c>
      <c r="C1345" s="3">
        <v>3610</v>
      </c>
      <c r="D1345" s="1">
        <v>130</v>
      </c>
    </row>
    <row r="1346" spans="1:4">
      <c r="A1346" s="1">
        <v>17141</v>
      </c>
      <c r="B1346" s="2">
        <v>38928</v>
      </c>
      <c r="C1346" s="3">
        <v>1286</v>
      </c>
      <c r="D1346" s="1">
        <v>599</v>
      </c>
    </row>
    <row r="1347" spans="1:4">
      <c r="A1347" s="1">
        <v>17161</v>
      </c>
      <c r="B1347" s="2">
        <v>38928</v>
      </c>
      <c r="C1347" s="3">
        <v>198</v>
      </c>
      <c r="D1347" s="1">
        <v>340</v>
      </c>
    </row>
    <row r="1348" spans="1:4">
      <c r="A1348" s="1">
        <v>17183</v>
      </c>
      <c r="B1348" s="2">
        <v>38928</v>
      </c>
      <c r="C1348" s="3">
        <v>3330</v>
      </c>
      <c r="D1348" s="1">
        <v>149</v>
      </c>
    </row>
    <row r="1349" spans="1:4">
      <c r="A1349" s="1">
        <v>17196</v>
      </c>
      <c r="B1349" s="2">
        <v>38928</v>
      </c>
      <c r="C1349" s="3">
        <v>3794</v>
      </c>
      <c r="D1349" s="1">
        <v>650</v>
      </c>
    </row>
    <row r="1350" spans="1:4">
      <c r="A1350" s="1">
        <v>17220</v>
      </c>
      <c r="B1350" s="2">
        <v>38928</v>
      </c>
      <c r="C1350" s="3">
        <v>5096</v>
      </c>
      <c r="D1350" s="1">
        <v>1149</v>
      </c>
    </row>
    <row r="1351" spans="1:4">
      <c r="A1351" s="1">
        <v>17045</v>
      </c>
      <c r="B1351" s="2">
        <v>38927</v>
      </c>
      <c r="C1351" s="3">
        <v>1121</v>
      </c>
      <c r="D1351" s="1">
        <v>1380</v>
      </c>
    </row>
    <row r="1352" spans="1:4">
      <c r="A1352" s="1">
        <v>17050</v>
      </c>
      <c r="B1352" s="2">
        <v>38927</v>
      </c>
      <c r="C1352" s="3">
        <v>1335</v>
      </c>
      <c r="D1352" s="1">
        <v>1587</v>
      </c>
    </row>
    <row r="1353" spans="1:4">
      <c r="A1353" s="1">
        <v>17068</v>
      </c>
      <c r="B1353" s="2">
        <v>38927</v>
      </c>
      <c r="C1353" s="3">
        <v>2036</v>
      </c>
      <c r="D1353" s="1">
        <v>249</v>
      </c>
    </row>
    <row r="1354" spans="1:4">
      <c r="A1354" s="1">
        <v>17085</v>
      </c>
      <c r="B1354" s="2">
        <v>38927</v>
      </c>
      <c r="C1354" s="3">
        <v>284</v>
      </c>
      <c r="D1354" s="1">
        <v>279</v>
      </c>
    </row>
    <row r="1355" spans="1:4">
      <c r="A1355" s="1">
        <v>17134</v>
      </c>
      <c r="B1355" s="2">
        <v>38927</v>
      </c>
      <c r="C1355" s="3">
        <v>977</v>
      </c>
      <c r="D1355" s="1">
        <v>1299</v>
      </c>
    </row>
    <row r="1356" spans="1:4">
      <c r="A1356" s="1">
        <v>16990</v>
      </c>
      <c r="B1356" s="2">
        <v>38926</v>
      </c>
      <c r="C1356" s="3">
        <v>1677</v>
      </c>
      <c r="D1356" s="1">
        <v>2990</v>
      </c>
    </row>
    <row r="1357" spans="1:4">
      <c r="A1357" s="1">
        <v>16998</v>
      </c>
      <c r="B1357" s="2">
        <v>38926</v>
      </c>
      <c r="C1357" s="3">
        <v>2205</v>
      </c>
      <c r="D1357" s="1">
        <v>99</v>
      </c>
    </row>
    <row r="1358" spans="1:4">
      <c r="A1358" s="1">
        <v>17003</v>
      </c>
      <c r="B1358" s="2">
        <v>38926</v>
      </c>
      <c r="C1358" s="3">
        <v>284</v>
      </c>
      <c r="D1358" s="1">
        <v>733</v>
      </c>
    </row>
    <row r="1359" spans="1:4">
      <c r="A1359" s="1">
        <v>17019</v>
      </c>
      <c r="B1359" s="2">
        <v>38926</v>
      </c>
      <c r="C1359" s="3">
        <v>4687</v>
      </c>
      <c r="D1359" s="1">
        <v>65</v>
      </c>
    </row>
    <row r="1360" spans="1:4">
      <c r="A1360" s="1">
        <v>16908</v>
      </c>
      <c r="B1360" s="2">
        <v>38925</v>
      </c>
      <c r="C1360" s="3">
        <v>2787</v>
      </c>
      <c r="D1360" s="1">
        <v>130</v>
      </c>
    </row>
    <row r="1361" spans="1:4">
      <c r="A1361" s="1">
        <v>16911</v>
      </c>
      <c r="B1361" s="2">
        <v>38925</v>
      </c>
      <c r="C1361" s="3">
        <v>284</v>
      </c>
      <c r="D1361" s="1">
        <v>3889</v>
      </c>
    </row>
    <row r="1362" spans="1:4">
      <c r="A1362" s="1">
        <v>16764</v>
      </c>
      <c r="B1362" s="2">
        <v>38923</v>
      </c>
      <c r="C1362" s="3">
        <v>332</v>
      </c>
      <c r="D1362" s="1">
        <v>31011</v>
      </c>
    </row>
    <row r="1363" spans="1:4">
      <c r="A1363" s="1">
        <v>16652</v>
      </c>
      <c r="B1363" s="2">
        <v>38922</v>
      </c>
      <c r="C1363" s="3">
        <v>1117</v>
      </c>
      <c r="D1363" s="1">
        <v>1025</v>
      </c>
    </row>
    <row r="1364" spans="1:4">
      <c r="A1364" s="1">
        <v>16541</v>
      </c>
      <c r="B1364" s="2">
        <v>38920</v>
      </c>
      <c r="C1364" s="3">
        <v>4608</v>
      </c>
      <c r="D1364" s="1">
        <v>1262</v>
      </c>
    </row>
    <row r="1365" spans="1:4">
      <c r="A1365" s="1">
        <v>16552</v>
      </c>
      <c r="B1365" s="2">
        <v>38920</v>
      </c>
      <c r="C1365" s="3">
        <v>5051</v>
      </c>
      <c r="D1365" s="1">
        <v>400</v>
      </c>
    </row>
    <row r="1366" spans="1:4">
      <c r="A1366" s="1">
        <v>16451</v>
      </c>
      <c r="B1366" s="2">
        <v>38919</v>
      </c>
      <c r="C1366" s="3">
        <v>332</v>
      </c>
      <c r="D1366" s="1">
        <v>1859</v>
      </c>
    </row>
    <row r="1367" spans="1:4">
      <c r="A1367" s="1">
        <v>16470</v>
      </c>
      <c r="B1367" s="2">
        <v>38919</v>
      </c>
      <c r="C1367" s="3">
        <v>542</v>
      </c>
      <c r="D1367" s="1">
        <v>99</v>
      </c>
    </row>
    <row r="1368" spans="1:4">
      <c r="A1368" s="1">
        <v>16297</v>
      </c>
      <c r="B1368" s="2">
        <v>38917</v>
      </c>
      <c r="C1368" s="3">
        <v>284</v>
      </c>
      <c r="D1368" s="1">
        <v>349</v>
      </c>
    </row>
    <row r="1369" spans="1:4">
      <c r="A1369" s="1">
        <v>16194</v>
      </c>
      <c r="B1369" s="2">
        <v>38916</v>
      </c>
      <c r="C1369" s="3">
        <v>1246</v>
      </c>
      <c r="D1369" s="1">
        <v>1087</v>
      </c>
    </row>
    <row r="1370" spans="1:4">
      <c r="A1370" s="1">
        <v>16231</v>
      </c>
      <c r="B1370" s="2">
        <v>38916</v>
      </c>
      <c r="C1370" s="3">
        <v>332</v>
      </c>
      <c r="D1370" s="1">
        <v>6850</v>
      </c>
    </row>
    <row r="1371" spans="1:4">
      <c r="A1371" s="1">
        <v>16257</v>
      </c>
      <c r="B1371" s="2">
        <v>38916</v>
      </c>
      <c r="C1371" s="3">
        <v>542</v>
      </c>
      <c r="D1371" s="1">
        <v>480</v>
      </c>
    </row>
    <row r="1372" spans="1:4">
      <c r="A1372" s="1">
        <v>15904</v>
      </c>
      <c r="B1372" s="2">
        <v>38915</v>
      </c>
      <c r="C1372" s="3">
        <v>1335</v>
      </c>
      <c r="D1372" s="1">
        <v>1999</v>
      </c>
    </row>
    <row r="1373" spans="1:4">
      <c r="A1373" s="1">
        <v>15908</v>
      </c>
      <c r="B1373" s="2">
        <v>38915</v>
      </c>
      <c r="C1373" s="3">
        <v>139</v>
      </c>
      <c r="D1373" s="1">
        <v>6849</v>
      </c>
    </row>
    <row r="1374" spans="1:4">
      <c r="A1374" s="1">
        <v>15955</v>
      </c>
      <c r="B1374" s="2">
        <v>38915</v>
      </c>
      <c r="C1374" s="3">
        <v>198</v>
      </c>
      <c r="D1374" s="1">
        <v>110</v>
      </c>
    </row>
    <row r="1375" spans="1:4">
      <c r="A1375" s="1">
        <v>15968</v>
      </c>
      <c r="B1375" s="2">
        <v>38915</v>
      </c>
      <c r="C1375" s="3">
        <v>2307</v>
      </c>
      <c r="D1375" s="1">
        <v>699</v>
      </c>
    </row>
    <row r="1376" spans="1:4">
      <c r="A1376" s="1">
        <v>15979</v>
      </c>
      <c r="B1376" s="2">
        <v>38915</v>
      </c>
      <c r="C1376" s="3">
        <v>2549</v>
      </c>
      <c r="D1376" s="1">
        <v>14199</v>
      </c>
    </row>
    <row r="1377" spans="1:4">
      <c r="A1377" s="1">
        <v>16026</v>
      </c>
      <c r="B1377" s="2">
        <v>38915</v>
      </c>
      <c r="C1377" s="3">
        <v>3292</v>
      </c>
      <c r="D1377" s="1">
        <v>1299</v>
      </c>
    </row>
    <row r="1378" spans="1:4">
      <c r="A1378" s="1">
        <v>16027</v>
      </c>
      <c r="B1378" s="2">
        <v>38915</v>
      </c>
      <c r="C1378" s="3">
        <v>332</v>
      </c>
      <c r="D1378" s="1">
        <v>699</v>
      </c>
    </row>
    <row r="1379" spans="1:4">
      <c r="A1379" s="1">
        <v>16083</v>
      </c>
      <c r="B1379" s="2">
        <v>38915</v>
      </c>
      <c r="C1379" s="3">
        <v>449</v>
      </c>
      <c r="D1379" s="1">
        <v>2798</v>
      </c>
    </row>
    <row r="1380" spans="1:4">
      <c r="A1380" s="1">
        <v>16084</v>
      </c>
      <c r="B1380" s="2">
        <v>38915</v>
      </c>
      <c r="C1380" s="3">
        <v>4515</v>
      </c>
      <c r="D1380" s="1">
        <v>19990</v>
      </c>
    </row>
    <row r="1381" spans="1:4">
      <c r="A1381" s="1">
        <v>16117</v>
      </c>
      <c r="B1381" s="2">
        <v>38915</v>
      </c>
      <c r="C1381" s="3">
        <v>5005</v>
      </c>
      <c r="D1381" s="1">
        <v>1699</v>
      </c>
    </row>
    <row r="1382" spans="1:4">
      <c r="A1382" s="1">
        <v>16143</v>
      </c>
      <c r="B1382" s="2">
        <v>38915</v>
      </c>
      <c r="C1382" s="3">
        <v>539</v>
      </c>
      <c r="D1382" s="1">
        <v>14980</v>
      </c>
    </row>
    <row r="1383" spans="1:4">
      <c r="A1383" s="1">
        <v>16171</v>
      </c>
      <c r="B1383" s="2">
        <v>38915</v>
      </c>
      <c r="C1383" s="3">
        <v>805</v>
      </c>
      <c r="D1383" s="1">
        <v>545</v>
      </c>
    </row>
    <row r="1384" spans="1:4">
      <c r="A1384" s="1">
        <v>16186</v>
      </c>
      <c r="B1384" s="2">
        <v>38915</v>
      </c>
      <c r="C1384" s="3">
        <v>977</v>
      </c>
      <c r="D1384" s="1">
        <v>24008</v>
      </c>
    </row>
    <row r="1385" spans="1:4">
      <c r="A1385" s="1">
        <v>15670</v>
      </c>
      <c r="B1385" s="2">
        <v>38914</v>
      </c>
      <c r="C1385" s="3">
        <v>1677</v>
      </c>
      <c r="D1385" s="1">
        <v>2025</v>
      </c>
    </row>
    <row r="1386" spans="1:4">
      <c r="A1386" s="1">
        <v>15723</v>
      </c>
      <c r="B1386" s="2">
        <v>38914</v>
      </c>
      <c r="C1386" s="3">
        <v>2787</v>
      </c>
      <c r="D1386" s="1">
        <v>29453</v>
      </c>
    </row>
    <row r="1387" spans="1:4">
      <c r="A1387" s="1">
        <v>15741</v>
      </c>
      <c r="B1387" s="2">
        <v>38914</v>
      </c>
      <c r="C1387" s="3">
        <v>3292</v>
      </c>
      <c r="D1387" s="1">
        <v>207</v>
      </c>
    </row>
    <row r="1388" spans="1:4">
      <c r="A1388" s="1">
        <v>15753</v>
      </c>
      <c r="B1388" s="2">
        <v>38914</v>
      </c>
      <c r="C1388" s="3">
        <v>3675</v>
      </c>
      <c r="D1388" s="1">
        <v>359</v>
      </c>
    </row>
    <row r="1389" spans="1:4">
      <c r="A1389" s="1">
        <v>15823</v>
      </c>
      <c r="B1389" s="2">
        <v>38914</v>
      </c>
      <c r="C1389" s="3">
        <v>4981</v>
      </c>
      <c r="D1389" s="1">
        <v>1399</v>
      </c>
    </row>
    <row r="1390" spans="1:4">
      <c r="A1390" s="1">
        <v>15476</v>
      </c>
      <c r="B1390" s="2">
        <v>38913</v>
      </c>
      <c r="C1390" s="3">
        <v>2239</v>
      </c>
      <c r="D1390" s="1">
        <v>998</v>
      </c>
    </row>
    <row r="1391" spans="1:4">
      <c r="A1391" s="1">
        <v>15503</v>
      </c>
      <c r="B1391" s="2">
        <v>38913</v>
      </c>
      <c r="C1391" s="3">
        <v>3059</v>
      </c>
      <c r="D1391" s="1">
        <v>200</v>
      </c>
    </row>
    <row r="1392" spans="1:4">
      <c r="A1392" s="1">
        <v>15518</v>
      </c>
      <c r="B1392" s="2">
        <v>38913</v>
      </c>
      <c r="C1392" s="3">
        <v>3567</v>
      </c>
      <c r="D1392" s="1">
        <v>8465</v>
      </c>
    </row>
    <row r="1393" spans="1:4">
      <c r="A1393" s="1">
        <v>15568</v>
      </c>
      <c r="B1393" s="2">
        <v>38913</v>
      </c>
      <c r="C1393" s="3">
        <v>4922</v>
      </c>
      <c r="D1393" s="1">
        <v>727</v>
      </c>
    </row>
    <row r="1394" spans="1:4">
      <c r="A1394" s="1">
        <v>15608</v>
      </c>
      <c r="B1394" s="2">
        <v>38913</v>
      </c>
      <c r="C1394" s="3">
        <v>742</v>
      </c>
      <c r="D1394" s="1">
        <v>185</v>
      </c>
    </row>
    <row r="1395" spans="1:4">
      <c r="A1395" s="1">
        <v>15617</v>
      </c>
      <c r="B1395" s="2">
        <v>38913</v>
      </c>
      <c r="C1395" s="3">
        <v>87</v>
      </c>
      <c r="D1395" s="1">
        <v>479</v>
      </c>
    </row>
    <row r="1396" spans="1:4">
      <c r="A1396" s="1">
        <v>15621</v>
      </c>
      <c r="B1396" s="2">
        <v>38913</v>
      </c>
      <c r="C1396" s="3">
        <v>923</v>
      </c>
      <c r="D1396" s="1">
        <v>1990</v>
      </c>
    </row>
    <row r="1397" spans="1:4">
      <c r="A1397" s="1">
        <v>15202</v>
      </c>
      <c r="B1397" s="2">
        <v>38912</v>
      </c>
      <c r="C1397" s="3">
        <v>1246</v>
      </c>
      <c r="D1397" s="1">
        <v>1947</v>
      </c>
    </row>
    <row r="1398" spans="1:4">
      <c r="A1398" s="1">
        <v>15209</v>
      </c>
      <c r="B1398" s="2">
        <v>38912</v>
      </c>
      <c r="C1398" s="3">
        <v>139</v>
      </c>
      <c r="D1398" s="1">
        <v>699</v>
      </c>
    </row>
    <row r="1399" spans="1:4">
      <c r="A1399" s="1">
        <v>15255</v>
      </c>
      <c r="B1399" s="2">
        <v>38912</v>
      </c>
      <c r="C1399" s="3">
        <v>2239</v>
      </c>
      <c r="D1399" s="1">
        <v>107</v>
      </c>
    </row>
    <row r="1400" spans="1:4">
      <c r="A1400" s="1">
        <v>15298</v>
      </c>
      <c r="B1400" s="2">
        <v>38912</v>
      </c>
      <c r="C1400" s="3">
        <v>338</v>
      </c>
      <c r="D1400" s="1">
        <v>7984</v>
      </c>
    </row>
    <row r="1401" spans="1:4">
      <c r="A1401" s="1">
        <v>15305</v>
      </c>
      <c r="B1401" s="2">
        <v>38912</v>
      </c>
      <c r="C1401" s="3">
        <v>3610</v>
      </c>
      <c r="D1401" s="1">
        <v>1651</v>
      </c>
    </row>
    <row r="1402" spans="1:4">
      <c r="A1402" s="1">
        <v>15335</v>
      </c>
      <c r="B1402" s="2">
        <v>38912</v>
      </c>
      <c r="C1402" s="3">
        <v>450</v>
      </c>
      <c r="D1402" s="1">
        <v>100</v>
      </c>
    </row>
    <row r="1403" spans="1:4">
      <c r="A1403" s="1">
        <v>15365</v>
      </c>
      <c r="B1403" s="2">
        <v>38912</v>
      </c>
      <c r="C1403" s="3">
        <v>4922</v>
      </c>
      <c r="D1403" s="1">
        <v>29843</v>
      </c>
    </row>
    <row r="1404" spans="1:4">
      <c r="A1404" s="1">
        <v>15369</v>
      </c>
      <c r="B1404" s="2">
        <v>38912</v>
      </c>
      <c r="C1404" s="3">
        <v>4926</v>
      </c>
      <c r="D1404" s="1">
        <v>1687</v>
      </c>
    </row>
    <row r="1405" spans="1:4">
      <c r="A1405" s="1">
        <v>15164</v>
      </c>
      <c r="B1405" s="2">
        <v>38911</v>
      </c>
      <c r="C1405" s="3">
        <v>284</v>
      </c>
      <c r="D1405" s="1">
        <v>314</v>
      </c>
    </row>
    <row r="1406" spans="1:4">
      <c r="A1406" s="1">
        <v>15074</v>
      </c>
      <c r="B1406" s="2">
        <v>38910</v>
      </c>
      <c r="C1406" s="3">
        <v>1335</v>
      </c>
      <c r="D1406" s="1">
        <v>769</v>
      </c>
    </row>
    <row r="1407" spans="1:4">
      <c r="A1407" s="1">
        <v>15088</v>
      </c>
      <c r="B1407" s="2">
        <v>38910</v>
      </c>
      <c r="C1407" s="3">
        <v>2122</v>
      </c>
      <c r="D1407" s="1">
        <v>1820</v>
      </c>
    </row>
    <row r="1408" spans="1:4">
      <c r="A1408" s="1">
        <v>15091</v>
      </c>
      <c r="B1408" s="2">
        <v>38910</v>
      </c>
      <c r="C1408" s="3">
        <v>2307</v>
      </c>
      <c r="D1408" s="1">
        <v>219</v>
      </c>
    </row>
    <row r="1409" spans="1:4">
      <c r="A1409" s="1">
        <v>15095</v>
      </c>
      <c r="B1409" s="2">
        <v>38910</v>
      </c>
      <c r="C1409" s="3">
        <v>284</v>
      </c>
      <c r="D1409" s="1">
        <v>2887</v>
      </c>
    </row>
    <row r="1410" spans="1:4">
      <c r="A1410" s="1">
        <v>15103</v>
      </c>
      <c r="B1410" s="2">
        <v>38910</v>
      </c>
      <c r="C1410" s="3">
        <v>3855</v>
      </c>
      <c r="D1410" s="1">
        <v>15960</v>
      </c>
    </row>
    <row r="1411" spans="1:4">
      <c r="A1411" s="1">
        <v>14991</v>
      </c>
      <c r="B1411" s="2">
        <v>38909</v>
      </c>
      <c r="C1411" s="3">
        <v>1006</v>
      </c>
      <c r="D1411" s="1">
        <v>990</v>
      </c>
    </row>
    <row r="1412" spans="1:4">
      <c r="A1412" s="1">
        <v>15029</v>
      </c>
      <c r="B1412" s="2">
        <v>38909</v>
      </c>
      <c r="C1412" s="3">
        <v>3065</v>
      </c>
      <c r="D1412" s="1">
        <v>3689</v>
      </c>
    </row>
    <row r="1413" spans="1:4">
      <c r="A1413" s="1">
        <v>14936</v>
      </c>
      <c r="B1413" s="2">
        <v>38908</v>
      </c>
      <c r="C1413" s="3">
        <v>1982</v>
      </c>
      <c r="D1413" s="1">
        <v>99</v>
      </c>
    </row>
    <row r="1414" spans="1:4">
      <c r="A1414" s="1">
        <v>14977</v>
      </c>
      <c r="B1414" s="2">
        <v>38908</v>
      </c>
      <c r="C1414" s="3">
        <v>4876</v>
      </c>
      <c r="D1414" s="1">
        <v>699</v>
      </c>
    </row>
    <row r="1415" spans="1:4">
      <c r="A1415" s="1">
        <v>14831</v>
      </c>
      <c r="B1415" s="2">
        <v>38907</v>
      </c>
      <c r="C1415" s="3">
        <v>139</v>
      </c>
      <c r="D1415" s="1">
        <v>140</v>
      </c>
    </row>
    <row r="1416" spans="1:4">
      <c r="A1416" s="1">
        <v>14853</v>
      </c>
      <c r="B1416" s="2">
        <v>38907</v>
      </c>
      <c r="C1416" s="3">
        <v>2122</v>
      </c>
      <c r="D1416" s="1">
        <v>1059</v>
      </c>
    </row>
    <row r="1417" spans="1:4">
      <c r="A1417" s="1">
        <v>14861</v>
      </c>
      <c r="B1417" s="2">
        <v>38907</v>
      </c>
      <c r="C1417" s="3">
        <v>2814</v>
      </c>
      <c r="D1417" s="1">
        <v>6998</v>
      </c>
    </row>
    <row r="1418" spans="1:4">
      <c r="A1418" s="1">
        <v>14862</v>
      </c>
      <c r="B1418" s="2">
        <v>38907</v>
      </c>
      <c r="C1418" s="3">
        <v>284</v>
      </c>
      <c r="D1418" s="1">
        <v>682</v>
      </c>
    </row>
    <row r="1419" spans="1:4">
      <c r="A1419" s="1">
        <v>14891</v>
      </c>
      <c r="B1419" s="2">
        <v>38907</v>
      </c>
      <c r="C1419" s="3">
        <v>4866</v>
      </c>
      <c r="D1419" s="1">
        <v>400</v>
      </c>
    </row>
    <row r="1420" spans="1:4">
      <c r="A1420" s="1">
        <v>14747</v>
      </c>
      <c r="B1420" s="2">
        <v>38906</v>
      </c>
      <c r="C1420" s="3">
        <v>1121</v>
      </c>
      <c r="D1420" s="1">
        <v>990</v>
      </c>
    </row>
    <row r="1421" spans="1:4">
      <c r="A1421" s="1">
        <v>14804</v>
      </c>
      <c r="B1421" s="2">
        <v>38906</v>
      </c>
      <c r="C1421" s="3">
        <v>4842</v>
      </c>
      <c r="D1421" s="1">
        <v>80</v>
      </c>
    </row>
    <row r="1422" spans="1:4">
      <c r="A1422" s="1">
        <v>14677</v>
      </c>
      <c r="B1422" s="2">
        <v>38905</v>
      </c>
      <c r="C1422" s="3">
        <v>1121</v>
      </c>
      <c r="D1422" s="1">
        <v>1694</v>
      </c>
    </row>
    <row r="1423" spans="1:4">
      <c r="A1423" s="1">
        <v>14724</v>
      </c>
      <c r="B1423" s="2">
        <v>38905</v>
      </c>
      <c r="C1423" s="3">
        <v>4163</v>
      </c>
      <c r="D1423" s="1">
        <v>4990</v>
      </c>
    </row>
    <row r="1424" spans="1:4">
      <c r="A1424" s="1">
        <v>14622</v>
      </c>
      <c r="B1424" s="2">
        <v>38904</v>
      </c>
      <c r="C1424" s="3">
        <v>2393</v>
      </c>
      <c r="D1424" s="1">
        <v>2590</v>
      </c>
    </row>
    <row r="1425" spans="1:4">
      <c r="A1425" s="1">
        <v>14649</v>
      </c>
      <c r="B1425" s="2">
        <v>38904</v>
      </c>
      <c r="C1425" s="3">
        <v>4436</v>
      </c>
      <c r="D1425" s="1">
        <v>419</v>
      </c>
    </row>
    <row r="1426" spans="1:4">
      <c r="A1426" s="1">
        <v>14543</v>
      </c>
      <c r="B1426" s="2">
        <v>38903</v>
      </c>
      <c r="C1426" s="3">
        <v>198</v>
      </c>
      <c r="D1426" s="1">
        <v>449</v>
      </c>
    </row>
    <row r="1427" spans="1:4">
      <c r="A1427" s="1">
        <v>14578</v>
      </c>
      <c r="B1427" s="2">
        <v>38903</v>
      </c>
      <c r="C1427" s="3">
        <v>4834</v>
      </c>
      <c r="D1427" s="1">
        <v>400</v>
      </c>
    </row>
    <row r="1428" spans="1:4">
      <c r="A1428" s="1">
        <v>14445</v>
      </c>
      <c r="B1428" s="2">
        <v>38902</v>
      </c>
      <c r="C1428" s="3">
        <v>1246</v>
      </c>
      <c r="D1428" s="1">
        <v>2085</v>
      </c>
    </row>
    <row r="1429" spans="1:4">
      <c r="A1429" s="1">
        <v>14461</v>
      </c>
      <c r="B1429" s="2">
        <v>38902</v>
      </c>
      <c r="C1429" s="3">
        <v>1944</v>
      </c>
      <c r="D1429" s="1">
        <v>499</v>
      </c>
    </row>
    <row r="1430" spans="1:4">
      <c r="A1430" s="1">
        <v>14520</v>
      </c>
      <c r="B1430" s="2">
        <v>38902</v>
      </c>
      <c r="C1430" s="3">
        <v>915</v>
      </c>
      <c r="D1430" s="1">
        <v>389</v>
      </c>
    </row>
    <row r="1431" spans="1:4">
      <c r="A1431" s="1">
        <v>14360</v>
      </c>
      <c r="B1431" s="2">
        <v>38901</v>
      </c>
      <c r="C1431" s="3">
        <v>1246</v>
      </c>
      <c r="D1431" s="1">
        <v>4700</v>
      </c>
    </row>
    <row r="1432" spans="1:4">
      <c r="A1432" s="1">
        <v>14388</v>
      </c>
      <c r="B1432" s="2">
        <v>38901</v>
      </c>
      <c r="C1432" s="3">
        <v>2307</v>
      </c>
      <c r="D1432" s="1">
        <v>99</v>
      </c>
    </row>
    <row r="1433" spans="1:4">
      <c r="A1433" s="1">
        <v>14394</v>
      </c>
      <c r="B1433" s="2">
        <v>38901</v>
      </c>
      <c r="C1433" s="3">
        <v>284</v>
      </c>
      <c r="D1433" s="1">
        <v>999</v>
      </c>
    </row>
    <row r="1434" spans="1:4">
      <c r="A1434" s="1">
        <v>14297</v>
      </c>
      <c r="B1434" s="2">
        <v>38900</v>
      </c>
      <c r="C1434" s="3">
        <v>1982</v>
      </c>
      <c r="D1434" s="1">
        <v>968</v>
      </c>
    </row>
    <row r="1435" spans="1:4">
      <c r="A1435" s="1">
        <v>14216</v>
      </c>
      <c r="B1435" s="2">
        <v>38899</v>
      </c>
      <c r="C1435" s="3">
        <v>1944</v>
      </c>
      <c r="D1435" s="1">
        <v>990</v>
      </c>
    </row>
    <row r="1436" spans="1:4">
      <c r="A1436" s="1">
        <v>14249</v>
      </c>
      <c r="B1436" s="2">
        <v>38899</v>
      </c>
      <c r="C1436" s="3">
        <v>4608</v>
      </c>
      <c r="D1436" s="1">
        <v>634</v>
      </c>
    </row>
    <row r="1437" spans="1:4">
      <c r="A1437" s="1">
        <v>14143</v>
      </c>
      <c r="B1437" s="2">
        <v>38898</v>
      </c>
      <c r="C1437" s="3">
        <v>332</v>
      </c>
      <c r="D1437" s="1">
        <v>2290</v>
      </c>
    </row>
    <row r="1438" spans="1:4">
      <c r="A1438" s="1">
        <v>14171</v>
      </c>
      <c r="B1438" s="2">
        <v>38898</v>
      </c>
      <c r="C1438" s="3">
        <v>4785</v>
      </c>
      <c r="D1438" s="1">
        <v>10990</v>
      </c>
    </row>
    <row r="1439" spans="1:4">
      <c r="A1439" s="1">
        <v>14189</v>
      </c>
      <c r="B1439" s="2">
        <v>38898</v>
      </c>
      <c r="C1439" s="3">
        <v>805</v>
      </c>
      <c r="D1439" s="1">
        <v>330</v>
      </c>
    </row>
    <row r="1440" spans="1:4">
      <c r="A1440" s="1">
        <v>14101</v>
      </c>
      <c r="B1440" s="2">
        <v>38897</v>
      </c>
      <c r="C1440" s="3">
        <v>4780</v>
      </c>
      <c r="D1440" s="1">
        <v>1162</v>
      </c>
    </row>
    <row r="1441" spans="1:4">
      <c r="A1441" s="1">
        <v>14044</v>
      </c>
      <c r="B1441" s="2">
        <v>38896</v>
      </c>
      <c r="C1441" s="3">
        <v>655</v>
      </c>
      <c r="D1441" s="1">
        <v>105</v>
      </c>
    </row>
    <row r="1442" spans="1:4">
      <c r="A1442" s="1">
        <v>13920</v>
      </c>
      <c r="B1442" s="2">
        <v>38895</v>
      </c>
      <c r="C1442" s="3">
        <v>198</v>
      </c>
      <c r="D1442" s="1">
        <v>2117</v>
      </c>
    </row>
    <row r="1443" spans="1:4">
      <c r="A1443" s="1">
        <v>13822</v>
      </c>
      <c r="B1443" s="2">
        <v>38894</v>
      </c>
      <c r="C1443" s="3">
        <v>1096</v>
      </c>
      <c r="D1443" s="1">
        <v>12850</v>
      </c>
    </row>
    <row r="1444" spans="1:4">
      <c r="A1444" s="1">
        <v>13826</v>
      </c>
      <c r="B1444" s="2">
        <v>38894</v>
      </c>
      <c r="C1444" s="3">
        <v>1246</v>
      </c>
      <c r="D1444" s="1">
        <v>581</v>
      </c>
    </row>
    <row r="1445" spans="1:4">
      <c r="A1445" s="1">
        <v>13852</v>
      </c>
      <c r="B1445" s="2">
        <v>38894</v>
      </c>
      <c r="C1445" s="3">
        <v>2307</v>
      </c>
      <c r="D1445" s="1">
        <v>85</v>
      </c>
    </row>
    <row r="1446" spans="1:4">
      <c r="A1446" s="1">
        <v>13739</v>
      </c>
      <c r="B1446" s="2">
        <v>38893</v>
      </c>
      <c r="C1446" s="3">
        <v>1286</v>
      </c>
      <c r="D1446" s="1">
        <v>380</v>
      </c>
    </row>
    <row r="1447" spans="1:4">
      <c r="A1447" s="1">
        <v>13787</v>
      </c>
      <c r="B1447" s="2">
        <v>38893</v>
      </c>
      <c r="C1447" s="3">
        <v>3785</v>
      </c>
      <c r="D1447" s="1">
        <v>199</v>
      </c>
    </row>
    <row r="1448" spans="1:4">
      <c r="A1448" s="1">
        <v>13788</v>
      </c>
      <c r="B1448" s="2">
        <v>38893</v>
      </c>
      <c r="C1448" s="3">
        <v>3794</v>
      </c>
      <c r="D1448" s="1">
        <v>6998</v>
      </c>
    </row>
    <row r="1449" spans="1:4">
      <c r="A1449" s="1">
        <v>13629</v>
      </c>
      <c r="B1449" s="2">
        <v>38892</v>
      </c>
      <c r="C1449" s="3">
        <v>1246</v>
      </c>
      <c r="D1449" s="1">
        <v>5888</v>
      </c>
    </row>
    <row r="1450" spans="1:4">
      <c r="A1450" s="1">
        <v>13673</v>
      </c>
      <c r="B1450" s="2">
        <v>38892</v>
      </c>
      <c r="C1450" s="3">
        <v>2942</v>
      </c>
      <c r="D1450" s="1">
        <v>928</v>
      </c>
    </row>
    <row r="1451" spans="1:4">
      <c r="A1451" s="1">
        <v>13722</v>
      </c>
      <c r="B1451" s="2">
        <v>38892</v>
      </c>
      <c r="C1451" s="3">
        <v>4745</v>
      </c>
      <c r="D1451" s="1">
        <v>400</v>
      </c>
    </row>
    <row r="1452" spans="1:4">
      <c r="A1452" s="1">
        <v>13571</v>
      </c>
      <c r="B1452" s="2">
        <v>38891</v>
      </c>
      <c r="C1452" s="3">
        <v>1479</v>
      </c>
      <c r="D1452" s="1">
        <v>1774</v>
      </c>
    </row>
    <row r="1453" spans="1:4">
      <c r="A1453" s="1">
        <v>13541</v>
      </c>
      <c r="B1453" s="2">
        <v>38890</v>
      </c>
      <c r="C1453" s="3">
        <v>3675</v>
      </c>
      <c r="D1453" s="1">
        <v>320</v>
      </c>
    </row>
    <row r="1454" spans="1:4">
      <c r="A1454" s="1">
        <v>13352</v>
      </c>
      <c r="B1454" s="2">
        <v>38888</v>
      </c>
      <c r="C1454" s="3">
        <v>1121</v>
      </c>
      <c r="D1454" s="1">
        <v>996</v>
      </c>
    </row>
    <row r="1455" spans="1:4">
      <c r="A1455" s="1">
        <v>13387</v>
      </c>
      <c r="B1455" s="2">
        <v>38888</v>
      </c>
      <c r="C1455" s="3">
        <v>3429</v>
      </c>
      <c r="D1455" s="1">
        <v>1790</v>
      </c>
    </row>
    <row r="1456" spans="1:4">
      <c r="A1456" s="1">
        <v>13400</v>
      </c>
      <c r="B1456" s="2">
        <v>38888</v>
      </c>
      <c r="C1456" s="3">
        <v>4687</v>
      </c>
      <c r="D1456" s="1">
        <v>179</v>
      </c>
    </row>
    <row r="1457" spans="1:4">
      <c r="A1457" s="1">
        <v>13285</v>
      </c>
      <c r="B1457" s="2">
        <v>38887</v>
      </c>
      <c r="C1457" s="3">
        <v>1446</v>
      </c>
      <c r="D1457" s="1">
        <v>1888</v>
      </c>
    </row>
    <row r="1458" spans="1:4">
      <c r="A1458" s="1">
        <v>13229</v>
      </c>
      <c r="B1458" s="2">
        <v>38886</v>
      </c>
      <c r="C1458" s="3">
        <v>3567</v>
      </c>
      <c r="D1458" s="1">
        <v>7663</v>
      </c>
    </row>
    <row r="1459" spans="1:4">
      <c r="A1459" s="1">
        <v>13268</v>
      </c>
      <c r="B1459" s="2">
        <v>38886</v>
      </c>
      <c r="C1459" s="3">
        <v>805</v>
      </c>
      <c r="D1459" s="1">
        <v>545</v>
      </c>
    </row>
    <row r="1460" spans="1:4">
      <c r="A1460" s="1">
        <v>13092</v>
      </c>
      <c r="B1460" s="2">
        <v>38885</v>
      </c>
      <c r="C1460" s="3">
        <v>1686</v>
      </c>
      <c r="D1460" s="1">
        <v>999</v>
      </c>
    </row>
    <row r="1461" spans="1:4">
      <c r="A1461" s="1">
        <v>13130</v>
      </c>
      <c r="B1461" s="2">
        <v>38885</v>
      </c>
      <c r="C1461" s="3">
        <v>3429</v>
      </c>
      <c r="D1461" s="1">
        <v>599</v>
      </c>
    </row>
    <row r="1462" spans="1:4">
      <c r="A1462" s="1">
        <v>13156</v>
      </c>
      <c r="B1462" s="2">
        <v>38885</v>
      </c>
      <c r="C1462" s="3">
        <v>4687</v>
      </c>
      <c r="D1462" s="1">
        <v>400</v>
      </c>
    </row>
    <row r="1463" spans="1:4">
      <c r="A1463" s="1">
        <v>13163</v>
      </c>
      <c r="B1463" s="2">
        <v>38885</v>
      </c>
      <c r="C1463" s="3">
        <v>542</v>
      </c>
      <c r="D1463" s="1">
        <v>2080</v>
      </c>
    </row>
    <row r="1464" spans="1:4">
      <c r="A1464" s="1">
        <v>13040</v>
      </c>
      <c r="B1464" s="2">
        <v>38884</v>
      </c>
      <c r="C1464" s="3">
        <v>3610</v>
      </c>
      <c r="D1464" s="1">
        <v>199</v>
      </c>
    </row>
    <row r="1465" spans="1:4">
      <c r="A1465" s="1">
        <v>12961</v>
      </c>
      <c r="B1465" s="2">
        <v>38883</v>
      </c>
      <c r="C1465" s="3">
        <v>2704</v>
      </c>
      <c r="D1465" s="1">
        <v>1290</v>
      </c>
    </row>
    <row r="1466" spans="1:4">
      <c r="A1466" s="1">
        <v>12974</v>
      </c>
      <c r="B1466" s="2">
        <v>38883</v>
      </c>
      <c r="C1466" s="3">
        <v>3482</v>
      </c>
      <c r="D1466" s="1">
        <v>2604</v>
      </c>
    </row>
    <row r="1467" spans="1:4">
      <c r="A1467" s="1">
        <v>12870</v>
      </c>
      <c r="B1467" s="2">
        <v>38882</v>
      </c>
      <c r="C1467" s="3">
        <v>1479</v>
      </c>
      <c r="D1467" s="1">
        <v>179</v>
      </c>
    </row>
    <row r="1468" spans="1:4">
      <c r="A1468" s="1">
        <v>12912</v>
      </c>
      <c r="B1468" s="2">
        <v>38882</v>
      </c>
      <c r="C1468" s="3">
        <v>449</v>
      </c>
      <c r="D1468" s="1">
        <v>299</v>
      </c>
    </row>
    <row r="1469" spans="1:4">
      <c r="A1469" s="1">
        <v>12922</v>
      </c>
      <c r="B1469" s="2">
        <v>38882</v>
      </c>
      <c r="C1469" s="3">
        <v>637</v>
      </c>
      <c r="D1469" s="1">
        <v>460</v>
      </c>
    </row>
    <row r="1470" spans="1:4">
      <c r="A1470" s="1">
        <v>12797</v>
      </c>
      <c r="B1470" s="2">
        <v>38881</v>
      </c>
      <c r="C1470" s="3">
        <v>1246</v>
      </c>
      <c r="D1470" s="1">
        <v>2005</v>
      </c>
    </row>
    <row r="1471" spans="1:4">
      <c r="A1471" s="1">
        <v>12729</v>
      </c>
      <c r="B1471" s="2">
        <v>38880</v>
      </c>
      <c r="C1471" s="3">
        <v>1246</v>
      </c>
      <c r="D1471" s="1">
        <v>2741</v>
      </c>
    </row>
    <row r="1472" spans="1:4">
      <c r="A1472" s="1">
        <v>12763</v>
      </c>
      <c r="B1472" s="2">
        <v>38880</v>
      </c>
      <c r="C1472" s="3">
        <v>3127</v>
      </c>
      <c r="D1472" s="1">
        <v>1380</v>
      </c>
    </row>
    <row r="1473" spans="1:4">
      <c r="A1473" s="1">
        <v>12792</v>
      </c>
      <c r="B1473" s="2">
        <v>38880</v>
      </c>
      <c r="C1473" s="3">
        <v>977</v>
      </c>
      <c r="D1473" s="1">
        <v>2510</v>
      </c>
    </row>
    <row r="1474" spans="1:4">
      <c r="A1474" s="1">
        <v>12666</v>
      </c>
      <c r="B1474" s="2">
        <v>38879</v>
      </c>
      <c r="C1474" s="3">
        <v>2307</v>
      </c>
      <c r="D1474" s="1">
        <v>1320</v>
      </c>
    </row>
    <row r="1475" spans="1:4">
      <c r="A1475" s="1">
        <v>12680</v>
      </c>
      <c r="B1475" s="2">
        <v>38879</v>
      </c>
      <c r="C1475" s="3">
        <v>284</v>
      </c>
      <c r="D1475" s="1">
        <v>1515</v>
      </c>
    </row>
    <row r="1476" spans="1:4">
      <c r="A1476" s="1">
        <v>12681</v>
      </c>
      <c r="B1476" s="2">
        <v>38879</v>
      </c>
      <c r="C1476" s="3">
        <v>2989</v>
      </c>
      <c r="D1476" s="1">
        <v>760</v>
      </c>
    </row>
    <row r="1477" spans="1:4">
      <c r="A1477" s="1">
        <v>12501</v>
      </c>
      <c r="B1477" s="2">
        <v>38877</v>
      </c>
      <c r="C1477" s="3">
        <v>1672</v>
      </c>
      <c r="D1477" s="1">
        <v>230</v>
      </c>
    </row>
    <row r="1478" spans="1:4">
      <c r="A1478" s="1">
        <v>12517</v>
      </c>
      <c r="B1478" s="2">
        <v>38877</v>
      </c>
      <c r="C1478" s="3">
        <v>332</v>
      </c>
      <c r="D1478" s="1">
        <v>32445</v>
      </c>
    </row>
    <row r="1479" spans="1:4">
      <c r="A1479" s="1">
        <v>12521</v>
      </c>
      <c r="B1479" s="2">
        <v>38877</v>
      </c>
      <c r="C1479" s="3">
        <v>3596</v>
      </c>
      <c r="D1479" s="1">
        <v>64</v>
      </c>
    </row>
    <row r="1480" spans="1:4">
      <c r="A1480" s="1">
        <v>12433</v>
      </c>
      <c r="B1480" s="2">
        <v>38876</v>
      </c>
      <c r="C1480" s="3">
        <v>1677</v>
      </c>
      <c r="D1480" s="1">
        <v>220</v>
      </c>
    </row>
    <row r="1481" spans="1:4">
      <c r="A1481" s="1">
        <v>12301</v>
      </c>
      <c r="B1481" s="2">
        <v>38874</v>
      </c>
      <c r="C1481" s="3">
        <v>2800</v>
      </c>
      <c r="D1481" s="1">
        <v>1056</v>
      </c>
    </row>
    <row r="1482" spans="1:4">
      <c r="A1482" s="1">
        <v>12332</v>
      </c>
      <c r="B1482" s="2">
        <v>38874</v>
      </c>
      <c r="C1482" s="3">
        <v>637</v>
      </c>
      <c r="D1482" s="1">
        <v>1446</v>
      </c>
    </row>
    <row r="1483" spans="1:4">
      <c r="A1483" s="1">
        <v>12223</v>
      </c>
      <c r="B1483" s="2">
        <v>38873</v>
      </c>
      <c r="C1483" s="3">
        <v>2956</v>
      </c>
      <c r="D1483" s="1">
        <v>340</v>
      </c>
    </row>
    <row r="1484" spans="1:4">
      <c r="A1484" s="1">
        <v>12127</v>
      </c>
      <c r="B1484" s="2">
        <v>38872</v>
      </c>
      <c r="C1484" s="3">
        <v>198</v>
      </c>
      <c r="D1484" s="1">
        <v>558</v>
      </c>
    </row>
    <row r="1485" spans="1:4">
      <c r="A1485" s="1">
        <v>12137</v>
      </c>
      <c r="B1485" s="2">
        <v>38872</v>
      </c>
      <c r="C1485" s="3">
        <v>2814</v>
      </c>
      <c r="D1485" s="1">
        <v>1689</v>
      </c>
    </row>
    <row r="1486" spans="1:4">
      <c r="A1486" s="1">
        <v>12141</v>
      </c>
      <c r="B1486" s="2">
        <v>38872</v>
      </c>
      <c r="C1486" s="3">
        <v>2995</v>
      </c>
      <c r="D1486" s="1">
        <v>2510</v>
      </c>
    </row>
    <row r="1487" spans="1:4">
      <c r="A1487" s="1">
        <v>12151</v>
      </c>
      <c r="B1487" s="2">
        <v>38872</v>
      </c>
      <c r="C1487" s="3">
        <v>3429</v>
      </c>
      <c r="D1487" s="1">
        <v>285</v>
      </c>
    </row>
    <row r="1488" spans="1:4">
      <c r="A1488" s="1">
        <v>12063</v>
      </c>
      <c r="B1488" s="2">
        <v>38871</v>
      </c>
      <c r="C1488" s="3">
        <v>3233</v>
      </c>
      <c r="D1488" s="1">
        <v>6998</v>
      </c>
    </row>
    <row r="1489" spans="1:4">
      <c r="A1489" s="1">
        <v>11967</v>
      </c>
      <c r="B1489" s="2">
        <v>38870</v>
      </c>
      <c r="C1489" s="3">
        <v>1246</v>
      </c>
      <c r="D1489" s="1">
        <v>998</v>
      </c>
    </row>
    <row r="1490" spans="1:4">
      <c r="A1490" s="1">
        <v>11913</v>
      </c>
      <c r="B1490" s="2">
        <v>38869</v>
      </c>
      <c r="C1490" s="3">
        <v>1672</v>
      </c>
      <c r="D1490" s="1">
        <v>149</v>
      </c>
    </row>
    <row r="1491" spans="1:4">
      <c r="A1491" s="1">
        <v>11915</v>
      </c>
      <c r="B1491" s="2">
        <v>38869</v>
      </c>
      <c r="C1491" s="3">
        <v>1686</v>
      </c>
      <c r="D1491" s="1">
        <v>620</v>
      </c>
    </row>
    <row r="1492" spans="1:4">
      <c r="A1492" s="1">
        <v>11957</v>
      </c>
      <c r="B1492" s="2">
        <v>38869</v>
      </c>
      <c r="C1492" s="3">
        <v>915</v>
      </c>
      <c r="D1492" s="1">
        <v>1056</v>
      </c>
    </row>
    <row r="1493" spans="1:4">
      <c r="A1493" s="1">
        <v>11840</v>
      </c>
      <c r="B1493" s="2">
        <v>38868</v>
      </c>
      <c r="C1493" s="3">
        <v>2122</v>
      </c>
      <c r="D1493" s="1">
        <v>400</v>
      </c>
    </row>
    <row r="1494" spans="1:4">
      <c r="A1494" s="1">
        <v>11868</v>
      </c>
      <c r="B1494" s="2">
        <v>38868</v>
      </c>
      <c r="C1494" s="3">
        <v>3785</v>
      </c>
      <c r="D1494" s="1">
        <v>1025</v>
      </c>
    </row>
    <row r="1495" spans="1:4">
      <c r="A1495" s="1">
        <v>11889</v>
      </c>
      <c r="B1495" s="2">
        <v>38868</v>
      </c>
      <c r="C1495" s="3">
        <v>539</v>
      </c>
      <c r="D1495" s="1">
        <v>581</v>
      </c>
    </row>
    <row r="1496" spans="1:4">
      <c r="A1496" s="1">
        <v>11789</v>
      </c>
      <c r="B1496" s="2">
        <v>38867</v>
      </c>
      <c r="C1496" s="3">
        <v>2956</v>
      </c>
      <c r="D1496" s="1">
        <v>179</v>
      </c>
    </row>
    <row r="1497" spans="1:4">
      <c r="A1497" s="1">
        <v>11702</v>
      </c>
      <c r="B1497" s="2">
        <v>38866</v>
      </c>
      <c r="C1497" s="3">
        <v>1117</v>
      </c>
      <c r="D1497" s="1">
        <v>1237</v>
      </c>
    </row>
    <row r="1498" spans="1:4">
      <c r="A1498" s="1">
        <v>11746</v>
      </c>
      <c r="B1498" s="2">
        <v>38866</v>
      </c>
      <c r="C1498" s="3">
        <v>4515</v>
      </c>
      <c r="D1498" s="1">
        <v>1495</v>
      </c>
    </row>
    <row r="1499" spans="1:4">
      <c r="A1499" s="1">
        <v>11572</v>
      </c>
      <c r="B1499" s="2">
        <v>38864</v>
      </c>
      <c r="C1499" s="3">
        <v>2800</v>
      </c>
      <c r="D1499" s="1">
        <v>129</v>
      </c>
    </row>
    <row r="1500" spans="1:4">
      <c r="A1500" s="1">
        <v>11604</v>
      </c>
      <c r="B1500" s="2">
        <v>38864</v>
      </c>
      <c r="C1500" s="3">
        <v>450</v>
      </c>
      <c r="D1500" s="1">
        <v>10498</v>
      </c>
    </row>
    <row r="1501" spans="1:4">
      <c r="A1501" s="1">
        <v>11509</v>
      </c>
      <c r="B1501" s="2">
        <v>38863</v>
      </c>
      <c r="C1501" s="3">
        <v>3567</v>
      </c>
      <c r="D1501" s="1">
        <v>1549</v>
      </c>
    </row>
    <row r="1502" spans="1:4">
      <c r="A1502" s="1">
        <v>11416</v>
      </c>
      <c r="B1502" s="2">
        <v>38862</v>
      </c>
      <c r="C1502" s="3">
        <v>1672</v>
      </c>
      <c r="D1502" s="1">
        <v>1784</v>
      </c>
    </row>
    <row r="1503" spans="1:4">
      <c r="A1503" s="1">
        <v>11424</v>
      </c>
      <c r="B1503" s="2">
        <v>38862</v>
      </c>
      <c r="C1503" s="3">
        <v>2205</v>
      </c>
      <c r="D1503" s="1">
        <v>828</v>
      </c>
    </row>
    <row r="1504" spans="1:4">
      <c r="A1504" s="1">
        <v>11434</v>
      </c>
      <c r="B1504" s="2">
        <v>38862</v>
      </c>
      <c r="C1504" s="3">
        <v>2843</v>
      </c>
      <c r="D1504" s="1">
        <v>498</v>
      </c>
    </row>
    <row r="1505" spans="1:4">
      <c r="A1505" s="1">
        <v>11442</v>
      </c>
      <c r="B1505" s="2">
        <v>38862</v>
      </c>
      <c r="C1505" s="3">
        <v>3429</v>
      </c>
      <c r="D1505" s="1">
        <v>399</v>
      </c>
    </row>
    <row r="1506" spans="1:4">
      <c r="A1506" s="1">
        <v>11347</v>
      </c>
      <c r="B1506" s="2">
        <v>38861</v>
      </c>
      <c r="C1506" s="3">
        <v>1686</v>
      </c>
      <c r="D1506" s="1">
        <v>34000</v>
      </c>
    </row>
    <row r="1507" spans="1:4">
      <c r="A1507" s="1">
        <v>11267</v>
      </c>
      <c r="B1507" s="2">
        <v>38860</v>
      </c>
      <c r="C1507" s="3">
        <v>1500</v>
      </c>
      <c r="D1507" s="1">
        <v>499</v>
      </c>
    </row>
    <row r="1508" spans="1:4">
      <c r="A1508" s="1">
        <v>11285</v>
      </c>
      <c r="B1508" s="2">
        <v>38860</v>
      </c>
      <c r="C1508" s="3">
        <v>2239</v>
      </c>
      <c r="D1508" s="1">
        <v>688</v>
      </c>
    </row>
    <row r="1509" spans="1:4">
      <c r="A1509" s="1">
        <v>11230</v>
      </c>
      <c r="B1509" s="2">
        <v>38859</v>
      </c>
      <c r="C1509" s="3">
        <v>284</v>
      </c>
      <c r="D1509" s="1">
        <v>65</v>
      </c>
    </row>
    <row r="1510" spans="1:4">
      <c r="A1510" s="1">
        <v>11251</v>
      </c>
      <c r="B1510" s="2">
        <v>38859</v>
      </c>
      <c r="C1510" s="3">
        <v>637</v>
      </c>
      <c r="D1510" s="1">
        <v>715</v>
      </c>
    </row>
    <row r="1511" spans="1:4">
      <c r="A1511" s="1">
        <v>11136</v>
      </c>
      <c r="B1511" s="2">
        <v>38858</v>
      </c>
      <c r="C1511" s="3">
        <v>1726</v>
      </c>
      <c r="D1511" s="1">
        <v>3446</v>
      </c>
    </row>
    <row r="1512" spans="1:4">
      <c r="A1512" s="1">
        <v>11168</v>
      </c>
      <c r="B1512" s="2">
        <v>38858</v>
      </c>
      <c r="C1512" s="3">
        <v>3785</v>
      </c>
      <c r="D1512" s="1">
        <v>395</v>
      </c>
    </row>
    <row r="1513" spans="1:4">
      <c r="A1513" s="1">
        <v>11074</v>
      </c>
      <c r="B1513" s="2">
        <v>38857</v>
      </c>
      <c r="C1513" s="3">
        <v>2956</v>
      </c>
      <c r="D1513" s="1">
        <v>90</v>
      </c>
    </row>
    <row r="1514" spans="1:4">
      <c r="A1514" s="1">
        <v>10968</v>
      </c>
      <c r="B1514" s="2">
        <v>38856</v>
      </c>
      <c r="C1514" s="3">
        <v>1246</v>
      </c>
      <c r="D1514" s="1">
        <v>459</v>
      </c>
    </row>
    <row r="1515" spans="1:4">
      <c r="A1515" s="1">
        <v>11013</v>
      </c>
      <c r="B1515" s="2">
        <v>38856</v>
      </c>
      <c r="C1515" s="3">
        <v>3610</v>
      </c>
      <c r="D1515" s="1">
        <v>468</v>
      </c>
    </row>
    <row r="1516" spans="1:4">
      <c r="A1516" s="1">
        <v>11016</v>
      </c>
      <c r="B1516" s="2">
        <v>38856</v>
      </c>
      <c r="C1516" s="3">
        <v>3827</v>
      </c>
      <c r="D1516" s="1">
        <v>99</v>
      </c>
    </row>
    <row r="1517" spans="1:4">
      <c r="A1517" s="1">
        <v>10901</v>
      </c>
      <c r="B1517" s="2">
        <v>38855</v>
      </c>
      <c r="C1517" s="3">
        <v>1479</v>
      </c>
      <c r="D1517" s="1">
        <v>1367</v>
      </c>
    </row>
    <row r="1518" spans="1:4">
      <c r="A1518" s="1">
        <v>10931</v>
      </c>
      <c r="B1518" s="2">
        <v>38855</v>
      </c>
      <c r="C1518" s="3">
        <v>2800</v>
      </c>
      <c r="D1518" s="1">
        <v>203</v>
      </c>
    </row>
    <row r="1519" spans="1:4">
      <c r="A1519" s="1">
        <v>10940</v>
      </c>
      <c r="B1519" s="2">
        <v>38855</v>
      </c>
      <c r="C1519" s="3">
        <v>3437</v>
      </c>
      <c r="D1519" s="1">
        <v>400</v>
      </c>
    </row>
    <row r="1520" spans="1:4">
      <c r="A1520" s="1">
        <v>10892</v>
      </c>
      <c r="B1520" s="2">
        <v>38854</v>
      </c>
      <c r="C1520" s="3">
        <v>977</v>
      </c>
      <c r="D1520" s="1">
        <v>58</v>
      </c>
    </row>
    <row r="1521" spans="1:4">
      <c r="A1521" s="1">
        <v>10794</v>
      </c>
      <c r="B1521" s="2">
        <v>38853</v>
      </c>
      <c r="C1521" s="3">
        <v>1944</v>
      </c>
      <c r="D1521" s="1">
        <v>1599</v>
      </c>
    </row>
    <row r="1522" spans="1:4">
      <c r="A1522" s="1">
        <v>10832</v>
      </c>
      <c r="B1522" s="2">
        <v>38853</v>
      </c>
      <c r="C1522" s="3">
        <v>915</v>
      </c>
      <c r="D1522" s="1">
        <v>96</v>
      </c>
    </row>
    <row r="1523" spans="1:4">
      <c r="A1523" s="1">
        <v>10615</v>
      </c>
      <c r="B1523" s="2">
        <v>38851</v>
      </c>
      <c r="C1523" s="3">
        <v>1679</v>
      </c>
      <c r="D1523" s="1">
        <v>99</v>
      </c>
    </row>
    <row r="1524" spans="1:4">
      <c r="A1524" s="1">
        <v>10657</v>
      </c>
      <c r="B1524" s="2">
        <v>38851</v>
      </c>
      <c r="C1524" s="3">
        <v>3127</v>
      </c>
      <c r="D1524" s="1">
        <v>1499</v>
      </c>
    </row>
    <row r="1525" spans="1:4">
      <c r="A1525" s="1">
        <v>10660</v>
      </c>
      <c r="B1525" s="2">
        <v>38851</v>
      </c>
      <c r="C1525" s="3">
        <v>332</v>
      </c>
      <c r="D1525" s="1">
        <v>1250</v>
      </c>
    </row>
    <row r="1526" spans="1:4">
      <c r="A1526" s="1">
        <v>10667</v>
      </c>
      <c r="B1526" s="2">
        <v>38851</v>
      </c>
      <c r="C1526" s="3">
        <v>3794</v>
      </c>
      <c r="D1526" s="1">
        <v>289</v>
      </c>
    </row>
    <row r="1527" spans="1:4">
      <c r="A1527" s="1">
        <v>10501</v>
      </c>
      <c r="B1527" s="2">
        <v>38850</v>
      </c>
      <c r="C1527" s="3">
        <v>1672</v>
      </c>
      <c r="D1527" s="1">
        <v>48410</v>
      </c>
    </row>
    <row r="1528" spans="1:4">
      <c r="A1528" s="1">
        <v>10535</v>
      </c>
      <c r="B1528" s="2">
        <v>38850</v>
      </c>
      <c r="C1528" s="3">
        <v>332</v>
      </c>
      <c r="D1528" s="1">
        <v>2161</v>
      </c>
    </row>
    <row r="1529" spans="1:4">
      <c r="A1529" s="1">
        <v>10553</v>
      </c>
      <c r="B1529" s="2">
        <v>38850</v>
      </c>
      <c r="C1529" s="3">
        <v>4389</v>
      </c>
      <c r="D1529" s="1">
        <v>5398</v>
      </c>
    </row>
    <row r="1530" spans="1:4">
      <c r="A1530" s="1">
        <v>10561</v>
      </c>
      <c r="B1530" s="2">
        <v>38850</v>
      </c>
      <c r="C1530" s="3">
        <v>450</v>
      </c>
      <c r="D1530" s="1">
        <v>1699</v>
      </c>
    </row>
    <row r="1531" spans="1:4">
      <c r="A1531" s="1">
        <v>10565</v>
      </c>
      <c r="B1531" s="2">
        <v>38850</v>
      </c>
      <c r="C1531" s="3">
        <v>527</v>
      </c>
      <c r="D1531" s="1">
        <v>65</v>
      </c>
    </row>
    <row r="1532" spans="1:4">
      <c r="A1532" s="1">
        <v>10575</v>
      </c>
      <c r="B1532" s="2">
        <v>38850</v>
      </c>
      <c r="C1532" s="3">
        <v>805</v>
      </c>
      <c r="D1532" s="1">
        <v>1205</v>
      </c>
    </row>
    <row r="1533" spans="1:4">
      <c r="A1533" s="1">
        <v>10343</v>
      </c>
      <c r="B1533" s="2">
        <v>38848</v>
      </c>
      <c r="C1533" s="3">
        <v>1246</v>
      </c>
      <c r="D1533" s="1">
        <v>180</v>
      </c>
    </row>
    <row r="1534" spans="1:4">
      <c r="A1534" s="1">
        <v>10344</v>
      </c>
      <c r="B1534" s="2">
        <v>38848</v>
      </c>
      <c r="C1534" s="3">
        <v>1335</v>
      </c>
      <c r="D1534" s="1">
        <v>19999</v>
      </c>
    </row>
    <row r="1535" spans="1:4">
      <c r="A1535" s="1">
        <v>10296</v>
      </c>
      <c r="B1535" s="2">
        <v>38847</v>
      </c>
      <c r="C1535" s="3">
        <v>1672</v>
      </c>
      <c r="D1535" s="1">
        <v>1933</v>
      </c>
    </row>
    <row r="1536" spans="1:4">
      <c r="A1536" s="1">
        <v>10297</v>
      </c>
      <c r="B1536" s="2">
        <v>38847</v>
      </c>
      <c r="C1536" s="3">
        <v>1677</v>
      </c>
      <c r="D1536" s="1">
        <v>138</v>
      </c>
    </row>
    <row r="1537" spans="1:4">
      <c r="A1537" s="1">
        <v>10157</v>
      </c>
      <c r="B1537" s="2">
        <v>38845</v>
      </c>
      <c r="C1537" s="3">
        <v>1672</v>
      </c>
      <c r="D1537" s="1">
        <v>1380</v>
      </c>
    </row>
    <row r="1538" spans="1:4">
      <c r="A1538" s="1">
        <v>10012</v>
      </c>
      <c r="B1538" s="2">
        <v>38843</v>
      </c>
      <c r="C1538" s="3">
        <v>2122</v>
      </c>
      <c r="D1538" s="1">
        <v>330</v>
      </c>
    </row>
    <row r="1539" spans="1:4">
      <c r="A1539" s="1">
        <v>9949</v>
      </c>
      <c r="B1539" s="2">
        <v>38842</v>
      </c>
      <c r="C1539" s="3">
        <v>2787</v>
      </c>
      <c r="D1539" s="1">
        <v>349</v>
      </c>
    </row>
    <row r="1540" spans="1:4">
      <c r="A1540" s="1">
        <v>9761</v>
      </c>
      <c r="B1540" s="2">
        <v>38839</v>
      </c>
      <c r="C1540" s="3">
        <v>332</v>
      </c>
      <c r="D1540" s="1">
        <v>168</v>
      </c>
    </row>
    <row r="1541" spans="1:4">
      <c r="A1541" s="1">
        <v>9701</v>
      </c>
      <c r="B1541" s="2">
        <v>38838</v>
      </c>
      <c r="C1541" s="3">
        <v>539</v>
      </c>
      <c r="D1541" s="1">
        <v>60</v>
      </c>
    </row>
    <row r="1542" spans="1:4">
      <c r="A1542" s="1">
        <v>9525</v>
      </c>
      <c r="B1542" s="2">
        <v>38837</v>
      </c>
      <c r="C1542" s="3">
        <v>1096</v>
      </c>
      <c r="D1542" s="1">
        <v>998</v>
      </c>
    </row>
    <row r="1543" spans="1:4">
      <c r="A1543" s="1">
        <v>9570</v>
      </c>
      <c r="B1543" s="2">
        <v>38837</v>
      </c>
      <c r="C1543" s="3">
        <v>2814</v>
      </c>
      <c r="D1543" s="1">
        <v>99</v>
      </c>
    </row>
    <row r="1544" spans="1:4">
      <c r="A1544" s="1">
        <v>9575</v>
      </c>
      <c r="B1544" s="2">
        <v>38837</v>
      </c>
      <c r="C1544" s="3">
        <v>2956</v>
      </c>
      <c r="D1544" s="1">
        <v>26807</v>
      </c>
    </row>
    <row r="1545" spans="1:4">
      <c r="A1545" s="1">
        <v>9584</v>
      </c>
      <c r="B1545" s="2">
        <v>38837</v>
      </c>
      <c r="C1545" s="3">
        <v>332</v>
      </c>
      <c r="D1545" s="1">
        <v>12300</v>
      </c>
    </row>
    <row r="1546" spans="1:4">
      <c r="A1546" s="1">
        <v>9430</v>
      </c>
      <c r="B1546" s="2">
        <v>38836</v>
      </c>
      <c r="C1546" s="3">
        <v>1726</v>
      </c>
      <c r="D1546" s="1">
        <v>1038</v>
      </c>
    </row>
    <row r="1547" spans="1:4">
      <c r="A1547" s="1">
        <v>9312</v>
      </c>
      <c r="B1547" s="2">
        <v>38834</v>
      </c>
      <c r="C1547" s="3">
        <v>284</v>
      </c>
      <c r="D1547" s="1">
        <v>2476</v>
      </c>
    </row>
    <row r="1548" spans="1:4">
      <c r="A1548" s="1">
        <v>9317</v>
      </c>
      <c r="B1548" s="2">
        <v>38834</v>
      </c>
      <c r="C1548" s="3">
        <v>332</v>
      </c>
      <c r="D1548" s="1">
        <v>45</v>
      </c>
    </row>
    <row r="1549" spans="1:4">
      <c r="A1549" s="1">
        <v>9193</v>
      </c>
      <c r="B1549" s="2">
        <v>38832</v>
      </c>
      <c r="C1549" s="3">
        <v>3330</v>
      </c>
      <c r="D1549" s="1">
        <v>1499</v>
      </c>
    </row>
    <row r="1550" spans="1:4">
      <c r="A1550" s="1">
        <v>9215</v>
      </c>
      <c r="B1550" s="2">
        <v>38832</v>
      </c>
      <c r="C1550" s="3">
        <v>637</v>
      </c>
      <c r="D1550" s="1">
        <v>1530</v>
      </c>
    </row>
    <row r="1551" spans="1:4">
      <c r="A1551" s="1">
        <v>9097</v>
      </c>
      <c r="B1551" s="2">
        <v>38831</v>
      </c>
      <c r="C1551" s="3">
        <v>1672</v>
      </c>
      <c r="D1551" s="1">
        <v>299</v>
      </c>
    </row>
    <row r="1552" spans="1:4">
      <c r="A1552" s="1">
        <v>9123</v>
      </c>
      <c r="B1552" s="2">
        <v>38831</v>
      </c>
      <c r="C1552" s="3">
        <v>3610</v>
      </c>
      <c r="D1552" s="1">
        <v>448</v>
      </c>
    </row>
    <row r="1553" spans="1:4">
      <c r="A1553" s="1">
        <v>8979</v>
      </c>
      <c r="B1553" s="2">
        <v>38829</v>
      </c>
      <c r="C1553" s="3">
        <v>805</v>
      </c>
      <c r="D1553" s="1">
        <v>875</v>
      </c>
    </row>
    <row r="1554" spans="1:4">
      <c r="A1554" s="1">
        <v>8897</v>
      </c>
      <c r="B1554" s="2">
        <v>38828</v>
      </c>
      <c r="C1554" s="3">
        <v>4163</v>
      </c>
      <c r="D1554" s="1">
        <v>660</v>
      </c>
    </row>
    <row r="1555" spans="1:4">
      <c r="A1555" s="1">
        <v>8807</v>
      </c>
      <c r="B1555" s="2">
        <v>38827</v>
      </c>
      <c r="C1555" s="3">
        <v>1679</v>
      </c>
      <c r="D1555" s="1">
        <v>199</v>
      </c>
    </row>
    <row r="1556" spans="1:4">
      <c r="A1556" s="1">
        <v>8747</v>
      </c>
      <c r="B1556" s="2">
        <v>38826</v>
      </c>
      <c r="C1556" s="3">
        <v>1729</v>
      </c>
      <c r="D1556" s="1">
        <v>15660</v>
      </c>
    </row>
    <row r="1557" spans="1:4">
      <c r="A1557" s="1">
        <v>8764</v>
      </c>
      <c r="B1557" s="2">
        <v>38826</v>
      </c>
      <c r="C1557" s="3">
        <v>332</v>
      </c>
      <c r="D1557" s="1">
        <v>9989</v>
      </c>
    </row>
    <row r="1558" spans="1:4">
      <c r="A1558" s="1">
        <v>8668</v>
      </c>
      <c r="B1558" s="2">
        <v>38825</v>
      </c>
      <c r="C1558" s="3">
        <v>1246</v>
      </c>
      <c r="D1558" s="1">
        <v>800</v>
      </c>
    </row>
    <row r="1559" spans="1:4">
      <c r="A1559" s="1">
        <v>8684</v>
      </c>
      <c r="B1559" s="2">
        <v>38825</v>
      </c>
      <c r="C1559" s="3">
        <v>1672</v>
      </c>
      <c r="D1559" s="1">
        <v>24110</v>
      </c>
    </row>
    <row r="1560" spans="1:4">
      <c r="A1560" s="1">
        <v>8714</v>
      </c>
      <c r="B1560" s="2">
        <v>38825</v>
      </c>
      <c r="C1560" s="3">
        <v>4126</v>
      </c>
      <c r="D1560" s="1">
        <v>13680</v>
      </c>
    </row>
    <row r="1561" spans="1:4">
      <c r="A1561" s="1">
        <v>8718</v>
      </c>
      <c r="B1561" s="2">
        <v>38825</v>
      </c>
      <c r="C1561" s="3">
        <v>450</v>
      </c>
      <c r="D1561" s="1">
        <v>3290</v>
      </c>
    </row>
    <row r="1562" spans="1:4">
      <c r="A1562" s="1">
        <v>8478</v>
      </c>
      <c r="B1562" s="2">
        <v>38824</v>
      </c>
      <c r="C1562" s="3">
        <v>1677</v>
      </c>
      <c r="D1562" s="1">
        <v>298</v>
      </c>
    </row>
    <row r="1563" spans="1:4">
      <c r="A1563" s="1">
        <v>8492</v>
      </c>
      <c r="B1563" s="2">
        <v>38824</v>
      </c>
      <c r="C1563" s="3">
        <v>1982</v>
      </c>
      <c r="D1563" s="1">
        <v>498</v>
      </c>
    </row>
    <row r="1564" spans="1:4">
      <c r="A1564" s="1">
        <v>8532</v>
      </c>
      <c r="B1564" s="2">
        <v>38824</v>
      </c>
      <c r="C1564" s="3">
        <v>2995</v>
      </c>
      <c r="D1564" s="1">
        <v>12439</v>
      </c>
    </row>
    <row r="1565" spans="1:4">
      <c r="A1565" s="1">
        <v>8550</v>
      </c>
      <c r="B1565" s="2">
        <v>38824</v>
      </c>
      <c r="C1565" s="3">
        <v>332</v>
      </c>
      <c r="D1565" s="1">
        <v>9699</v>
      </c>
    </row>
    <row r="1566" spans="1:4">
      <c r="A1566" s="1">
        <v>8626</v>
      </c>
      <c r="B1566" s="2">
        <v>38824</v>
      </c>
      <c r="C1566" s="3">
        <v>539</v>
      </c>
      <c r="D1566" s="1">
        <v>201</v>
      </c>
    </row>
    <row r="1567" spans="1:4">
      <c r="A1567" s="1">
        <v>8652</v>
      </c>
      <c r="B1567" s="2">
        <v>38824</v>
      </c>
      <c r="C1567" s="3">
        <v>92</v>
      </c>
      <c r="D1567" s="1">
        <v>3645</v>
      </c>
    </row>
    <row r="1568" spans="1:4">
      <c r="A1568" s="1">
        <v>8254</v>
      </c>
      <c r="B1568" s="2">
        <v>38823</v>
      </c>
      <c r="C1568" s="3">
        <v>1982</v>
      </c>
      <c r="D1568" s="1">
        <v>9158</v>
      </c>
    </row>
    <row r="1569" spans="1:4">
      <c r="A1569" s="1">
        <v>8293</v>
      </c>
      <c r="B1569" s="2">
        <v>38823</v>
      </c>
      <c r="C1569" s="3">
        <v>2747</v>
      </c>
      <c r="D1569" s="1">
        <v>299</v>
      </c>
    </row>
    <row r="1570" spans="1:4">
      <c r="A1570" s="1">
        <v>8306</v>
      </c>
      <c r="B1570" s="2">
        <v>38823</v>
      </c>
      <c r="C1570" s="3">
        <v>2989</v>
      </c>
      <c r="D1570" s="1">
        <v>999</v>
      </c>
    </row>
    <row r="1571" spans="1:4">
      <c r="A1571" s="1">
        <v>8314</v>
      </c>
      <c r="B1571" s="2">
        <v>38823</v>
      </c>
      <c r="C1571" s="3">
        <v>3233</v>
      </c>
      <c r="D1571" s="1">
        <v>1988</v>
      </c>
    </row>
    <row r="1572" spans="1:4">
      <c r="A1572" s="1">
        <v>8096</v>
      </c>
      <c r="B1572" s="2">
        <v>38822</v>
      </c>
      <c r="C1572" s="3">
        <v>2800</v>
      </c>
      <c r="D1572" s="1">
        <v>11980</v>
      </c>
    </row>
    <row r="1573" spans="1:4">
      <c r="A1573" s="1">
        <v>8173</v>
      </c>
      <c r="B1573" s="2">
        <v>38822</v>
      </c>
      <c r="C1573" s="3">
        <v>4011</v>
      </c>
      <c r="D1573" s="1">
        <v>2787</v>
      </c>
    </row>
    <row r="1574" spans="1:4">
      <c r="A1574" s="1">
        <v>8178</v>
      </c>
      <c r="B1574" s="2">
        <v>38822</v>
      </c>
      <c r="C1574" s="3">
        <v>539</v>
      </c>
      <c r="D1574" s="1">
        <v>500</v>
      </c>
    </row>
    <row r="1575" spans="1:4">
      <c r="A1575" s="1">
        <v>7911</v>
      </c>
      <c r="B1575" s="2">
        <v>38821</v>
      </c>
      <c r="C1575" s="3">
        <v>2122</v>
      </c>
      <c r="D1575" s="1">
        <v>2500</v>
      </c>
    </row>
    <row r="1576" spans="1:4">
      <c r="A1576" s="1">
        <v>7951</v>
      </c>
      <c r="B1576" s="2">
        <v>38821</v>
      </c>
      <c r="C1576" s="3">
        <v>332</v>
      </c>
      <c r="D1576" s="1">
        <v>298</v>
      </c>
    </row>
    <row r="1577" spans="1:4">
      <c r="A1577" s="1">
        <v>8022</v>
      </c>
      <c r="B1577" s="2">
        <v>38821</v>
      </c>
      <c r="C1577" s="3">
        <v>921</v>
      </c>
      <c r="D1577" s="1">
        <v>4820</v>
      </c>
    </row>
    <row r="1578" spans="1:4">
      <c r="A1578" s="1">
        <v>7806</v>
      </c>
      <c r="B1578" s="2">
        <v>38820</v>
      </c>
      <c r="C1578" s="3">
        <v>1246</v>
      </c>
      <c r="D1578" s="1">
        <v>620</v>
      </c>
    </row>
    <row r="1579" spans="1:4">
      <c r="A1579" s="1">
        <v>7759</v>
      </c>
      <c r="B1579" s="2">
        <v>38819</v>
      </c>
      <c r="C1579" s="3">
        <v>284</v>
      </c>
      <c r="D1579" s="1">
        <v>500</v>
      </c>
    </row>
    <row r="1580" spans="1:4">
      <c r="A1580" s="1">
        <v>7769</v>
      </c>
      <c r="B1580" s="2">
        <v>38819</v>
      </c>
      <c r="C1580" s="3">
        <v>332</v>
      </c>
      <c r="D1580" s="1">
        <v>6400</v>
      </c>
    </row>
    <row r="1581" spans="1:4">
      <c r="A1581" s="1">
        <v>7659</v>
      </c>
      <c r="B1581" s="2">
        <v>38818</v>
      </c>
      <c r="C1581" s="3">
        <v>1006</v>
      </c>
      <c r="D1581" s="1">
        <v>329</v>
      </c>
    </row>
    <row r="1582" spans="1:4">
      <c r="A1582" s="1">
        <v>7666</v>
      </c>
      <c r="B1582" s="2">
        <v>38818</v>
      </c>
      <c r="C1582" s="3">
        <v>1335</v>
      </c>
      <c r="D1582" s="1">
        <v>838</v>
      </c>
    </row>
    <row r="1583" spans="1:4">
      <c r="A1583" s="1">
        <v>7702</v>
      </c>
      <c r="B1583" s="2">
        <v>38818</v>
      </c>
      <c r="C1583" s="3">
        <v>3508</v>
      </c>
      <c r="D1583" s="1">
        <v>390</v>
      </c>
    </row>
    <row r="1584" spans="1:4">
      <c r="A1584" s="1">
        <v>7708</v>
      </c>
      <c r="B1584" s="2">
        <v>38818</v>
      </c>
      <c r="C1584" s="3">
        <v>3855</v>
      </c>
      <c r="D1584" s="1">
        <v>249</v>
      </c>
    </row>
    <row r="1585" spans="1:4">
      <c r="A1585" s="1">
        <v>7656</v>
      </c>
      <c r="B1585" s="2">
        <v>38817</v>
      </c>
      <c r="C1585" s="3">
        <v>637</v>
      </c>
      <c r="D1585" s="1">
        <v>1109</v>
      </c>
    </row>
    <row r="1586" spans="1:4">
      <c r="A1586" s="1">
        <v>7532</v>
      </c>
      <c r="B1586" s="2">
        <v>38816</v>
      </c>
      <c r="C1586" s="3">
        <v>1006</v>
      </c>
      <c r="D1586" s="1">
        <v>24110</v>
      </c>
    </row>
    <row r="1587" spans="1:4">
      <c r="A1587" s="1">
        <v>7562</v>
      </c>
      <c r="B1587" s="2">
        <v>38816</v>
      </c>
      <c r="C1587" s="3">
        <v>2300</v>
      </c>
      <c r="D1587" s="1">
        <v>3100</v>
      </c>
    </row>
    <row r="1588" spans="1:4">
      <c r="A1588" s="1">
        <v>7580</v>
      </c>
      <c r="B1588" s="2">
        <v>38816</v>
      </c>
      <c r="C1588" s="3">
        <v>3868</v>
      </c>
      <c r="D1588" s="1">
        <v>49818</v>
      </c>
    </row>
    <row r="1589" spans="1:4">
      <c r="A1589" s="1">
        <v>7584</v>
      </c>
      <c r="B1589" s="2">
        <v>38816</v>
      </c>
      <c r="C1589" s="3">
        <v>3873</v>
      </c>
      <c r="D1589" s="1">
        <v>179</v>
      </c>
    </row>
    <row r="1590" spans="1:4">
      <c r="A1590" s="1">
        <v>7504</v>
      </c>
      <c r="B1590" s="2">
        <v>38815</v>
      </c>
      <c r="C1590" s="3">
        <v>2956</v>
      </c>
      <c r="D1590" s="1">
        <v>1398</v>
      </c>
    </row>
    <row r="1591" spans="1:4">
      <c r="A1591" s="1">
        <v>7518</v>
      </c>
      <c r="B1591" s="2">
        <v>38815</v>
      </c>
      <c r="C1591" s="3">
        <v>3855</v>
      </c>
      <c r="D1591" s="1">
        <v>20710</v>
      </c>
    </row>
    <row r="1592" spans="1:4">
      <c r="A1592" s="1">
        <v>7526</v>
      </c>
      <c r="B1592" s="2">
        <v>38815</v>
      </c>
      <c r="C1592" s="3">
        <v>539</v>
      </c>
      <c r="D1592" s="1">
        <v>110</v>
      </c>
    </row>
    <row r="1593" spans="1:4">
      <c r="A1593" s="1">
        <v>7460</v>
      </c>
      <c r="B1593" s="2">
        <v>38814</v>
      </c>
      <c r="C1593" s="3">
        <v>542</v>
      </c>
      <c r="D1593" s="1">
        <v>1090</v>
      </c>
    </row>
    <row r="1594" spans="1:4">
      <c r="A1594" s="1">
        <v>7465</v>
      </c>
      <c r="B1594" s="2">
        <v>38814</v>
      </c>
      <c r="C1594" s="3">
        <v>805</v>
      </c>
      <c r="D1594" s="1">
        <v>1874</v>
      </c>
    </row>
    <row r="1595" spans="1:4">
      <c r="A1595" s="1">
        <v>7358</v>
      </c>
      <c r="B1595" s="2">
        <v>38813</v>
      </c>
      <c r="C1595" s="3">
        <v>1944</v>
      </c>
      <c r="D1595" s="1">
        <v>330</v>
      </c>
    </row>
    <row r="1596" spans="1:4">
      <c r="A1596" s="1">
        <v>7375</v>
      </c>
      <c r="B1596" s="2">
        <v>38813</v>
      </c>
      <c r="C1596" s="3">
        <v>3508</v>
      </c>
      <c r="D1596" s="1">
        <v>170</v>
      </c>
    </row>
    <row r="1597" spans="1:4">
      <c r="A1597" s="1">
        <v>7289</v>
      </c>
      <c r="B1597" s="2">
        <v>38812</v>
      </c>
      <c r="C1597" s="3">
        <v>2995</v>
      </c>
      <c r="D1597" s="1">
        <v>679</v>
      </c>
    </row>
    <row r="1598" spans="1:4">
      <c r="A1598" s="1">
        <v>7296</v>
      </c>
      <c r="B1598" s="2">
        <v>38812</v>
      </c>
      <c r="C1598" s="3">
        <v>332</v>
      </c>
      <c r="D1598" s="1">
        <v>5425</v>
      </c>
    </row>
    <row r="1599" spans="1:4">
      <c r="A1599" s="1">
        <v>7318</v>
      </c>
      <c r="B1599" s="2">
        <v>38812</v>
      </c>
      <c r="C1599" s="3">
        <v>527</v>
      </c>
      <c r="D1599" s="1">
        <v>8098</v>
      </c>
    </row>
    <row r="1600" spans="1:4">
      <c r="A1600" s="1">
        <v>7320</v>
      </c>
      <c r="B1600" s="2">
        <v>38812</v>
      </c>
      <c r="C1600" s="3">
        <v>539</v>
      </c>
      <c r="D1600" s="1">
        <v>1990</v>
      </c>
    </row>
    <row r="1601" spans="1:4">
      <c r="A1601" s="1">
        <v>7325</v>
      </c>
      <c r="B1601" s="2">
        <v>38812</v>
      </c>
      <c r="C1601" s="3">
        <v>62</v>
      </c>
      <c r="D1601" s="1">
        <v>649</v>
      </c>
    </row>
    <row r="1602" spans="1:4">
      <c r="A1602" s="1">
        <v>7162</v>
      </c>
      <c r="B1602" s="2">
        <v>38810</v>
      </c>
      <c r="C1602" s="3">
        <v>3785</v>
      </c>
      <c r="D1602" s="1">
        <v>6999</v>
      </c>
    </row>
    <row r="1603" spans="1:4">
      <c r="A1603" s="1">
        <v>7166</v>
      </c>
      <c r="B1603" s="2">
        <v>38810</v>
      </c>
      <c r="C1603" s="3">
        <v>3794</v>
      </c>
      <c r="D1603" s="1">
        <v>940</v>
      </c>
    </row>
    <row r="1604" spans="1:4">
      <c r="A1604" s="1">
        <v>7058</v>
      </c>
      <c r="B1604" s="2">
        <v>38809</v>
      </c>
      <c r="C1604" s="3">
        <v>198</v>
      </c>
      <c r="D1604" s="1">
        <v>99</v>
      </c>
    </row>
    <row r="1605" spans="1:4">
      <c r="A1605" s="1">
        <v>7059</v>
      </c>
      <c r="B1605" s="2">
        <v>38809</v>
      </c>
      <c r="C1605" s="3">
        <v>1982</v>
      </c>
      <c r="D1605" s="1">
        <v>399</v>
      </c>
    </row>
    <row r="1606" spans="1:4">
      <c r="A1606" s="1">
        <v>6923</v>
      </c>
      <c r="B1606" s="2">
        <v>38807</v>
      </c>
      <c r="C1606" s="3">
        <v>2239</v>
      </c>
      <c r="D1606" s="1">
        <v>968</v>
      </c>
    </row>
    <row r="1607" spans="1:4">
      <c r="A1607" s="1">
        <v>6949</v>
      </c>
      <c r="B1607" s="2">
        <v>38807</v>
      </c>
      <c r="C1607" s="3">
        <v>637</v>
      </c>
      <c r="D1607" s="1">
        <v>688</v>
      </c>
    </row>
    <row r="1608" spans="1:4">
      <c r="A1608" s="1">
        <v>6749</v>
      </c>
      <c r="B1608" s="2">
        <v>38804</v>
      </c>
      <c r="C1608" s="3">
        <v>3127</v>
      </c>
      <c r="D1608" s="1">
        <v>536</v>
      </c>
    </row>
    <row r="1609" spans="1:4">
      <c r="A1609" s="1">
        <v>6755</v>
      </c>
      <c r="B1609" s="2">
        <v>38804</v>
      </c>
      <c r="C1609" s="3">
        <v>332</v>
      </c>
      <c r="D1609" s="1">
        <v>14807</v>
      </c>
    </row>
    <row r="1610" spans="1:4">
      <c r="A1610" s="1">
        <v>6671</v>
      </c>
      <c r="B1610" s="2">
        <v>38803</v>
      </c>
      <c r="C1610" s="3">
        <v>1500</v>
      </c>
      <c r="D1610" s="1">
        <v>99</v>
      </c>
    </row>
    <row r="1611" spans="1:4">
      <c r="A1611" s="1">
        <v>6703</v>
      </c>
      <c r="B1611" s="2">
        <v>38803</v>
      </c>
      <c r="C1611" s="3">
        <v>449</v>
      </c>
      <c r="D1611" s="1">
        <v>1596</v>
      </c>
    </row>
    <row r="1612" spans="1:4">
      <c r="A1612" s="1">
        <v>6706</v>
      </c>
      <c r="B1612" s="2">
        <v>38803</v>
      </c>
      <c r="C1612" s="3">
        <v>637</v>
      </c>
      <c r="D1612" s="1">
        <v>699</v>
      </c>
    </row>
    <row r="1613" spans="1:4">
      <c r="A1613" s="1">
        <v>6709</v>
      </c>
      <c r="B1613" s="2">
        <v>38803</v>
      </c>
      <c r="C1613" s="3">
        <v>915</v>
      </c>
      <c r="D1613" s="1">
        <v>1129</v>
      </c>
    </row>
    <row r="1614" spans="1:4">
      <c r="A1614" s="1">
        <v>6634</v>
      </c>
      <c r="B1614" s="2">
        <v>38802</v>
      </c>
      <c r="C1614" s="3">
        <v>3675</v>
      </c>
      <c r="D1614" s="1">
        <v>2083</v>
      </c>
    </row>
    <row r="1615" spans="1:4">
      <c r="A1615" s="1">
        <v>6462</v>
      </c>
      <c r="B1615" s="2">
        <v>38800</v>
      </c>
      <c r="C1615" s="3">
        <v>1944</v>
      </c>
      <c r="D1615" s="1">
        <v>1675</v>
      </c>
    </row>
    <row r="1616" spans="1:4">
      <c r="A1616" s="1">
        <v>6492</v>
      </c>
      <c r="B1616" s="2">
        <v>38800</v>
      </c>
      <c r="C1616" s="3">
        <v>449</v>
      </c>
      <c r="D1616" s="1">
        <v>670</v>
      </c>
    </row>
    <row r="1617" spans="1:4">
      <c r="A1617" s="1">
        <v>6344</v>
      </c>
      <c r="B1617" s="2">
        <v>38798</v>
      </c>
      <c r="C1617" s="3">
        <v>1944</v>
      </c>
      <c r="D1617" s="1">
        <v>85</v>
      </c>
    </row>
    <row r="1618" spans="1:4">
      <c r="A1618" s="1">
        <v>6346</v>
      </c>
      <c r="B1618" s="2">
        <v>38798</v>
      </c>
      <c r="C1618" s="3">
        <v>2205</v>
      </c>
      <c r="D1618" s="1">
        <v>399</v>
      </c>
    </row>
    <row r="1619" spans="1:4">
      <c r="A1619" s="1">
        <v>6282</v>
      </c>
      <c r="B1619" s="2">
        <v>38797</v>
      </c>
      <c r="C1619" s="3">
        <v>1982</v>
      </c>
      <c r="D1619" s="1">
        <v>9988</v>
      </c>
    </row>
    <row r="1620" spans="1:4">
      <c r="A1620" s="1">
        <v>6300</v>
      </c>
      <c r="B1620" s="2">
        <v>38797</v>
      </c>
      <c r="C1620" s="3">
        <v>3596</v>
      </c>
      <c r="D1620" s="1">
        <v>2456</v>
      </c>
    </row>
    <row r="1621" spans="1:4">
      <c r="A1621" s="1">
        <v>6249</v>
      </c>
      <c r="B1621" s="2">
        <v>38796</v>
      </c>
      <c r="C1621" s="3">
        <v>742</v>
      </c>
      <c r="D1621" s="1">
        <v>620</v>
      </c>
    </row>
    <row r="1622" spans="1:4">
      <c r="A1622" s="1">
        <v>6253</v>
      </c>
      <c r="B1622" s="2">
        <v>38796</v>
      </c>
      <c r="C1622" s="3">
        <v>923</v>
      </c>
      <c r="D1622" s="1">
        <v>289</v>
      </c>
    </row>
    <row r="1623" spans="1:4">
      <c r="A1623" s="1">
        <v>6087</v>
      </c>
      <c r="B1623" s="2">
        <v>38795</v>
      </c>
      <c r="C1623" s="3">
        <v>1006</v>
      </c>
      <c r="D1623" s="1">
        <v>15206</v>
      </c>
    </row>
    <row r="1624" spans="1:4">
      <c r="A1624" s="1">
        <v>6098</v>
      </c>
      <c r="B1624" s="2">
        <v>38795</v>
      </c>
      <c r="C1624" s="3">
        <v>1286</v>
      </c>
      <c r="D1624" s="1">
        <v>55</v>
      </c>
    </row>
    <row r="1625" spans="1:4">
      <c r="A1625" s="1">
        <v>6129</v>
      </c>
      <c r="B1625" s="2">
        <v>38795</v>
      </c>
      <c r="C1625" s="3">
        <v>287</v>
      </c>
      <c r="D1625" s="1">
        <v>999</v>
      </c>
    </row>
    <row r="1626" spans="1:4">
      <c r="A1626" s="1">
        <v>6151</v>
      </c>
      <c r="B1626" s="2">
        <v>38795</v>
      </c>
      <c r="C1626" s="3">
        <v>3567</v>
      </c>
      <c r="D1626" s="1">
        <v>699</v>
      </c>
    </row>
    <row r="1627" spans="1:4">
      <c r="A1627" s="1">
        <v>6041</v>
      </c>
      <c r="B1627" s="2">
        <v>38794</v>
      </c>
      <c r="C1627" s="3">
        <v>2814</v>
      </c>
      <c r="D1627" s="1">
        <v>95</v>
      </c>
    </row>
    <row r="1628" spans="1:4">
      <c r="A1628" s="1">
        <v>5983</v>
      </c>
      <c r="B1628" s="2">
        <v>38793</v>
      </c>
      <c r="C1628" s="3">
        <v>3529</v>
      </c>
      <c r="D1628" s="1">
        <v>400</v>
      </c>
    </row>
    <row r="1629" spans="1:4">
      <c r="A1629" s="1">
        <v>5906</v>
      </c>
      <c r="B1629" s="2">
        <v>38792</v>
      </c>
      <c r="C1629" s="3">
        <v>332</v>
      </c>
      <c r="D1629" s="1">
        <v>42898</v>
      </c>
    </row>
    <row r="1630" spans="1:4">
      <c r="A1630" s="1">
        <v>5930</v>
      </c>
      <c r="B1630" s="2">
        <v>38792</v>
      </c>
      <c r="C1630" s="3">
        <v>915</v>
      </c>
      <c r="D1630" s="1">
        <v>349</v>
      </c>
    </row>
    <row r="1631" spans="1:4">
      <c r="A1631" s="1">
        <v>5828</v>
      </c>
      <c r="B1631" s="2">
        <v>38791</v>
      </c>
      <c r="C1631" s="3">
        <v>332</v>
      </c>
      <c r="D1631" s="1">
        <v>3</v>
      </c>
    </row>
    <row r="1632" spans="1:4">
      <c r="A1632" s="1">
        <v>5840</v>
      </c>
      <c r="B1632" s="2">
        <v>38791</v>
      </c>
      <c r="C1632" s="3">
        <v>3508</v>
      </c>
      <c r="D1632" s="1">
        <v>478</v>
      </c>
    </row>
    <row r="1633" spans="1:4">
      <c r="A1633" s="1">
        <v>5721</v>
      </c>
      <c r="B1633" s="2">
        <v>38790</v>
      </c>
      <c r="C1633" s="3">
        <v>1500</v>
      </c>
      <c r="D1633" s="1">
        <v>228</v>
      </c>
    </row>
    <row r="1634" spans="1:4">
      <c r="A1634" s="1">
        <v>5763</v>
      </c>
      <c r="B1634" s="2">
        <v>38790</v>
      </c>
      <c r="C1634" s="3">
        <v>3482</v>
      </c>
      <c r="D1634" s="1">
        <v>19998</v>
      </c>
    </row>
    <row r="1635" spans="1:4">
      <c r="A1635" s="1">
        <v>5701</v>
      </c>
      <c r="B1635" s="2">
        <v>38789</v>
      </c>
      <c r="C1635" s="3">
        <v>3482</v>
      </c>
      <c r="D1635" s="1">
        <v>3158</v>
      </c>
    </row>
    <row r="1636" spans="1:4">
      <c r="A1636" s="1">
        <v>5713</v>
      </c>
      <c r="B1636" s="2">
        <v>38789</v>
      </c>
      <c r="C1636" s="3">
        <v>977</v>
      </c>
      <c r="D1636" s="1">
        <v>100</v>
      </c>
    </row>
    <row r="1637" spans="1:4">
      <c r="A1637" s="1">
        <v>5527</v>
      </c>
      <c r="B1637" s="2">
        <v>38787</v>
      </c>
      <c r="C1637" s="3">
        <v>3429</v>
      </c>
      <c r="D1637" s="1">
        <v>289</v>
      </c>
    </row>
    <row r="1638" spans="1:4">
      <c r="A1638" s="1">
        <v>5533</v>
      </c>
      <c r="B1638" s="2">
        <v>38787</v>
      </c>
      <c r="C1638" s="3">
        <v>3438</v>
      </c>
      <c r="D1638" s="1">
        <v>1339</v>
      </c>
    </row>
    <row r="1639" spans="1:4">
      <c r="A1639" s="1">
        <v>5408</v>
      </c>
      <c r="B1639" s="2">
        <v>38786</v>
      </c>
      <c r="C1639" s="3">
        <v>1286</v>
      </c>
      <c r="D1639" s="1">
        <v>369</v>
      </c>
    </row>
    <row r="1640" spans="1:4">
      <c r="A1640" s="1">
        <v>5453</v>
      </c>
      <c r="B1640" s="2">
        <v>38786</v>
      </c>
      <c r="C1640" s="3">
        <v>450</v>
      </c>
      <c r="D1640" s="1">
        <v>999</v>
      </c>
    </row>
    <row r="1641" spans="1:4">
      <c r="A1641" s="1">
        <v>5387</v>
      </c>
      <c r="B1641" s="2">
        <v>38785</v>
      </c>
      <c r="C1641" s="3">
        <v>449</v>
      </c>
      <c r="D1641" s="1">
        <v>3358</v>
      </c>
    </row>
    <row r="1642" spans="1:4">
      <c r="A1642" s="1">
        <v>5322</v>
      </c>
      <c r="B1642" s="2">
        <v>38784</v>
      </c>
      <c r="C1642" s="3">
        <v>915</v>
      </c>
      <c r="D1642" s="1">
        <v>95</v>
      </c>
    </row>
    <row r="1643" spans="1:4">
      <c r="A1643" s="1">
        <v>5252</v>
      </c>
      <c r="B1643" s="2">
        <v>38783</v>
      </c>
      <c r="C1643" s="3">
        <v>449</v>
      </c>
      <c r="D1643" s="1">
        <v>798</v>
      </c>
    </row>
    <row r="1644" spans="1:4">
      <c r="A1644" s="1">
        <v>5080</v>
      </c>
      <c r="B1644" s="2">
        <v>38781</v>
      </c>
      <c r="C1644" s="3">
        <v>284</v>
      </c>
      <c r="D1644" s="1">
        <v>54306</v>
      </c>
    </row>
    <row r="1645" spans="1:4">
      <c r="A1645" s="1">
        <v>4984</v>
      </c>
      <c r="B1645" s="2">
        <v>38780</v>
      </c>
      <c r="C1645" s="3">
        <v>1982</v>
      </c>
      <c r="D1645" s="1">
        <v>449</v>
      </c>
    </row>
    <row r="1646" spans="1:4">
      <c r="A1646" s="1">
        <v>4904</v>
      </c>
      <c r="B1646" s="2">
        <v>38779</v>
      </c>
      <c r="C1646" s="3">
        <v>1500</v>
      </c>
      <c r="D1646" s="1">
        <v>1120</v>
      </c>
    </row>
    <row r="1647" spans="1:4">
      <c r="A1647" s="1">
        <v>4944</v>
      </c>
      <c r="B1647" s="2">
        <v>38779</v>
      </c>
      <c r="C1647" s="3">
        <v>332</v>
      </c>
      <c r="D1647" s="1">
        <v>249</v>
      </c>
    </row>
    <row r="1648" spans="1:4">
      <c r="A1648" s="1">
        <v>4776</v>
      </c>
      <c r="B1648" s="2">
        <v>38777</v>
      </c>
      <c r="C1648" s="3">
        <v>1117</v>
      </c>
      <c r="D1648" s="1">
        <v>289</v>
      </c>
    </row>
    <row r="1649" spans="1:4">
      <c r="A1649" s="1">
        <v>4819</v>
      </c>
      <c r="B1649" s="2">
        <v>38777</v>
      </c>
      <c r="C1649" s="3">
        <v>3233</v>
      </c>
      <c r="D1649" s="1">
        <v>596</v>
      </c>
    </row>
    <row r="1650" spans="1:4">
      <c r="A1650" s="1">
        <v>4830</v>
      </c>
      <c r="B1650" s="2">
        <v>38777</v>
      </c>
      <c r="C1650" s="3">
        <v>449</v>
      </c>
      <c r="D1650" s="1">
        <v>5158</v>
      </c>
    </row>
    <row r="1651" spans="1:4">
      <c r="A1651" s="1">
        <v>4712</v>
      </c>
      <c r="B1651" s="2">
        <v>38776</v>
      </c>
      <c r="C1651" s="3">
        <v>1096</v>
      </c>
      <c r="D1651" s="1">
        <v>1325</v>
      </c>
    </row>
    <row r="1652" spans="1:4">
      <c r="A1652" s="1">
        <v>4748</v>
      </c>
      <c r="B1652" s="2">
        <v>38776</v>
      </c>
      <c r="C1652" s="3">
        <v>3212</v>
      </c>
      <c r="D1652" s="1">
        <v>10900</v>
      </c>
    </row>
    <row r="1653" spans="1:4">
      <c r="A1653" s="1">
        <v>4673</v>
      </c>
      <c r="B1653" s="2">
        <v>38775</v>
      </c>
      <c r="C1653" s="3">
        <v>2393</v>
      </c>
      <c r="D1653" s="1">
        <v>179</v>
      </c>
    </row>
    <row r="1654" spans="1:4">
      <c r="A1654" s="1">
        <v>4534</v>
      </c>
      <c r="B1654" s="2">
        <v>38773</v>
      </c>
      <c r="C1654" s="3">
        <v>2995</v>
      </c>
      <c r="D1654" s="1">
        <v>3490</v>
      </c>
    </row>
    <row r="1655" spans="1:4">
      <c r="A1655" s="1">
        <v>4539</v>
      </c>
      <c r="B1655" s="2">
        <v>38773</v>
      </c>
      <c r="C1655" s="3">
        <v>3133</v>
      </c>
      <c r="D1655" s="1">
        <v>12630</v>
      </c>
    </row>
    <row r="1656" spans="1:4">
      <c r="A1656" s="1">
        <v>4480</v>
      </c>
      <c r="B1656" s="2">
        <v>38772</v>
      </c>
      <c r="C1656" s="3">
        <v>62</v>
      </c>
      <c r="D1656" s="1">
        <v>99</v>
      </c>
    </row>
    <row r="1657" spans="1:4">
      <c r="A1657" s="1">
        <v>4344</v>
      </c>
      <c r="B1657" s="2">
        <v>38771</v>
      </c>
      <c r="C1657" s="3">
        <v>1121</v>
      </c>
      <c r="D1657" s="1">
        <v>408</v>
      </c>
    </row>
    <row r="1658" spans="1:4">
      <c r="A1658" s="1">
        <v>4371</v>
      </c>
      <c r="B1658" s="2">
        <v>38771</v>
      </c>
      <c r="C1658" s="3">
        <v>1982</v>
      </c>
      <c r="D1658" s="1">
        <v>9497</v>
      </c>
    </row>
    <row r="1659" spans="1:4">
      <c r="A1659" s="1">
        <v>4307</v>
      </c>
      <c r="B1659" s="2">
        <v>38770</v>
      </c>
      <c r="C1659" s="3">
        <v>2800</v>
      </c>
      <c r="D1659" s="1">
        <v>169</v>
      </c>
    </row>
    <row r="1660" spans="1:4">
      <c r="A1660" s="1">
        <v>4254</v>
      </c>
      <c r="B1660" s="2">
        <v>38769</v>
      </c>
      <c r="C1660" s="3">
        <v>3059</v>
      </c>
      <c r="D1660" s="1">
        <v>99</v>
      </c>
    </row>
    <row r="1661" spans="1:4">
      <c r="A1661" s="1">
        <v>4150</v>
      </c>
      <c r="B1661" s="2">
        <v>38768</v>
      </c>
      <c r="C1661" s="3">
        <v>1479</v>
      </c>
      <c r="D1661" s="1">
        <v>224</v>
      </c>
    </row>
    <row r="1662" spans="1:4">
      <c r="A1662" s="1">
        <v>4176</v>
      </c>
      <c r="B1662" s="2">
        <v>38768</v>
      </c>
      <c r="C1662" s="3">
        <v>287</v>
      </c>
      <c r="D1662" s="1">
        <v>480</v>
      </c>
    </row>
    <row r="1663" spans="1:4">
      <c r="A1663" s="1">
        <v>4005</v>
      </c>
      <c r="B1663" s="2">
        <v>38766</v>
      </c>
      <c r="C1663" s="3">
        <v>284</v>
      </c>
      <c r="D1663" s="1">
        <v>50</v>
      </c>
    </row>
    <row r="1664" spans="1:4">
      <c r="A1664" s="1">
        <v>4007</v>
      </c>
      <c r="B1664" s="2">
        <v>38766</v>
      </c>
      <c r="C1664" s="3">
        <v>2956</v>
      </c>
      <c r="D1664" s="1">
        <v>9950</v>
      </c>
    </row>
    <row r="1665" spans="1:4">
      <c r="A1665" s="1">
        <v>3894</v>
      </c>
      <c r="B1665" s="2">
        <v>38765</v>
      </c>
      <c r="C1665" s="3">
        <v>1096</v>
      </c>
      <c r="D1665" s="1">
        <v>2</v>
      </c>
    </row>
    <row r="1666" spans="1:4">
      <c r="A1666" s="1">
        <v>3923</v>
      </c>
      <c r="B1666" s="2">
        <v>38765</v>
      </c>
      <c r="C1666" s="3">
        <v>2704</v>
      </c>
      <c r="D1666" s="1">
        <v>2050</v>
      </c>
    </row>
    <row r="1667" spans="1:4">
      <c r="A1667" s="1">
        <v>3925</v>
      </c>
      <c r="B1667" s="2">
        <v>38765</v>
      </c>
      <c r="C1667" s="3">
        <v>284</v>
      </c>
      <c r="D1667" s="1">
        <v>119</v>
      </c>
    </row>
    <row r="1668" spans="1:4">
      <c r="A1668" s="1">
        <v>3879</v>
      </c>
      <c r="B1668" s="2">
        <v>38764</v>
      </c>
      <c r="C1668" s="3">
        <v>449</v>
      </c>
      <c r="D1668" s="1">
        <v>75854</v>
      </c>
    </row>
    <row r="1669" spans="1:4">
      <c r="A1669" s="1">
        <v>3755</v>
      </c>
      <c r="B1669" s="2">
        <v>38763</v>
      </c>
      <c r="C1669" s="3">
        <v>1679</v>
      </c>
      <c r="D1669" s="1">
        <v>730</v>
      </c>
    </row>
    <row r="1670" spans="1:4">
      <c r="A1670" s="1">
        <v>3618</v>
      </c>
      <c r="B1670" s="2">
        <v>38761</v>
      </c>
      <c r="C1670" s="3">
        <v>1246</v>
      </c>
      <c r="D1670" s="1">
        <v>1198</v>
      </c>
    </row>
    <row r="1671" spans="1:4">
      <c r="A1671" s="1">
        <v>3660</v>
      </c>
      <c r="B1671" s="2">
        <v>38761</v>
      </c>
      <c r="C1671" s="3">
        <v>2843</v>
      </c>
      <c r="D1671" s="1">
        <v>55</v>
      </c>
    </row>
    <row r="1672" spans="1:4">
      <c r="A1672" s="1">
        <v>3676</v>
      </c>
      <c r="B1672" s="2">
        <v>38761</v>
      </c>
      <c r="C1672" s="3">
        <v>87</v>
      </c>
      <c r="D1672" s="1">
        <v>615</v>
      </c>
    </row>
    <row r="1673" spans="1:4">
      <c r="A1673" s="1">
        <v>3575</v>
      </c>
      <c r="B1673" s="2">
        <v>38760</v>
      </c>
      <c r="C1673" s="3">
        <v>2800</v>
      </c>
      <c r="D1673" s="1">
        <v>480</v>
      </c>
    </row>
    <row r="1674" spans="1:4">
      <c r="A1674" s="1">
        <v>3585</v>
      </c>
      <c r="B1674" s="2">
        <v>38760</v>
      </c>
      <c r="C1674" s="3">
        <v>2814</v>
      </c>
      <c r="D1674" s="1">
        <v>1999</v>
      </c>
    </row>
    <row r="1675" spans="1:4">
      <c r="A1675" s="1">
        <v>3604</v>
      </c>
      <c r="B1675" s="2">
        <v>38760</v>
      </c>
      <c r="C1675" s="3">
        <v>742</v>
      </c>
      <c r="D1675" s="1">
        <v>765</v>
      </c>
    </row>
    <row r="1676" spans="1:4">
      <c r="A1676" s="1">
        <v>3487</v>
      </c>
      <c r="B1676" s="2">
        <v>38759</v>
      </c>
      <c r="C1676" s="3">
        <v>2778</v>
      </c>
      <c r="D1676" s="1">
        <v>399</v>
      </c>
    </row>
    <row r="1677" spans="1:4">
      <c r="A1677" s="1">
        <v>3508</v>
      </c>
      <c r="B1677" s="2">
        <v>38759</v>
      </c>
      <c r="C1677" s="3">
        <v>637</v>
      </c>
      <c r="D1677" s="1">
        <v>249</v>
      </c>
    </row>
    <row r="1678" spans="1:4">
      <c r="A1678" s="1">
        <v>3372</v>
      </c>
      <c r="B1678" s="2">
        <v>38758</v>
      </c>
      <c r="C1678" s="3">
        <v>1121</v>
      </c>
      <c r="D1678" s="1">
        <v>1860</v>
      </c>
    </row>
    <row r="1679" spans="1:4">
      <c r="A1679" s="1">
        <v>3415</v>
      </c>
      <c r="B1679" s="2">
        <v>38758</v>
      </c>
      <c r="C1679" s="3">
        <v>2747</v>
      </c>
      <c r="D1679" s="1">
        <v>99</v>
      </c>
    </row>
    <row r="1680" spans="1:4">
      <c r="A1680" s="1">
        <v>3423</v>
      </c>
      <c r="B1680" s="2">
        <v>38758</v>
      </c>
      <c r="C1680" s="3">
        <v>284</v>
      </c>
      <c r="D1680" s="1">
        <v>269</v>
      </c>
    </row>
    <row r="1681" spans="1:4">
      <c r="A1681" s="1">
        <v>3321</v>
      </c>
      <c r="B1681" s="2">
        <v>38757</v>
      </c>
      <c r="C1681" s="3">
        <v>1982</v>
      </c>
      <c r="D1681" s="1">
        <v>9765</v>
      </c>
    </row>
    <row r="1682" spans="1:4">
      <c r="A1682" s="1">
        <v>3344</v>
      </c>
      <c r="B1682" s="2">
        <v>38757</v>
      </c>
      <c r="C1682" s="3">
        <v>2704</v>
      </c>
      <c r="D1682" s="1">
        <v>2449</v>
      </c>
    </row>
    <row r="1683" spans="1:4">
      <c r="A1683" s="1">
        <v>3354</v>
      </c>
      <c r="B1683" s="2">
        <v>38757</v>
      </c>
      <c r="C1683" s="3">
        <v>449</v>
      </c>
      <c r="D1683" s="1">
        <v>2537</v>
      </c>
    </row>
    <row r="1684" spans="1:4">
      <c r="A1684" s="1">
        <v>3041</v>
      </c>
      <c r="B1684" s="2">
        <v>38754</v>
      </c>
      <c r="C1684" s="3">
        <v>1246</v>
      </c>
      <c r="D1684" s="1">
        <v>1050</v>
      </c>
    </row>
    <row r="1685" spans="1:4">
      <c r="A1685" s="1">
        <v>3044</v>
      </c>
      <c r="B1685" s="2">
        <v>38754</v>
      </c>
      <c r="C1685" s="3">
        <v>1276</v>
      </c>
      <c r="D1685" s="1">
        <v>5760</v>
      </c>
    </row>
    <row r="1686" spans="1:4">
      <c r="A1686" s="1">
        <v>3016</v>
      </c>
      <c r="B1686" s="2">
        <v>38753</v>
      </c>
      <c r="C1686" s="3">
        <v>284</v>
      </c>
      <c r="D1686" s="1">
        <v>1990</v>
      </c>
    </row>
    <row r="1687" spans="1:4">
      <c r="A1687" s="1">
        <v>3024</v>
      </c>
      <c r="B1687" s="2">
        <v>38753</v>
      </c>
      <c r="C1687" s="3">
        <v>539</v>
      </c>
      <c r="D1687" s="1">
        <v>1988</v>
      </c>
    </row>
    <row r="1688" spans="1:4">
      <c r="A1688" s="1">
        <v>2871</v>
      </c>
      <c r="B1688" s="2">
        <v>38752</v>
      </c>
      <c r="C1688" s="3">
        <v>1121</v>
      </c>
      <c r="D1688" s="1">
        <v>649</v>
      </c>
    </row>
    <row r="1689" spans="1:4">
      <c r="A1689" s="1">
        <v>2920</v>
      </c>
      <c r="B1689" s="2">
        <v>38752</v>
      </c>
      <c r="C1689" s="3">
        <v>2501</v>
      </c>
      <c r="D1689" s="1">
        <v>5216</v>
      </c>
    </row>
    <row r="1690" spans="1:4">
      <c r="A1690" s="1">
        <v>2861</v>
      </c>
      <c r="B1690" s="2">
        <v>38751</v>
      </c>
      <c r="C1690" s="3">
        <v>542</v>
      </c>
      <c r="D1690" s="1">
        <v>115</v>
      </c>
    </row>
    <row r="1691" spans="1:4">
      <c r="A1691" s="1">
        <v>2721</v>
      </c>
      <c r="B1691" s="2">
        <v>38750</v>
      </c>
      <c r="C1691" s="3">
        <v>1246</v>
      </c>
      <c r="D1691" s="1">
        <v>400</v>
      </c>
    </row>
    <row r="1692" spans="1:4">
      <c r="A1692" s="1">
        <v>2725</v>
      </c>
      <c r="B1692" s="2">
        <v>38750</v>
      </c>
      <c r="C1692" s="3">
        <v>139</v>
      </c>
      <c r="D1692" s="1">
        <v>37</v>
      </c>
    </row>
    <row r="1693" spans="1:4">
      <c r="A1693" s="1">
        <v>2567</v>
      </c>
      <c r="B1693" s="2">
        <v>38748</v>
      </c>
      <c r="C1693" s="3">
        <v>2220</v>
      </c>
      <c r="D1693" s="1">
        <v>82</v>
      </c>
    </row>
    <row r="1694" spans="1:4">
      <c r="A1694" s="1">
        <v>2622</v>
      </c>
      <c r="B1694" s="2">
        <v>38748</v>
      </c>
      <c r="C1694" s="3">
        <v>977</v>
      </c>
      <c r="D1694" s="1">
        <v>237</v>
      </c>
    </row>
    <row r="1695" spans="1:4">
      <c r="A1695" s="1">
        <v>2460</v>
      </c>
      <c r="B1695" s="2">
        <v>38747</v>
      </c>
      <c r="C1695" s="3">
        <v>1096</v>
      </c>
      <c r="D1695" s="1">
        <v>151</v>
      </c>
    </row>
    <row r="1696" spans="1:4">
      <c r="A1696" s="1">
        <v>2487</v>
      </c>
      <c r="B1696" s="2">
        <v>38747</v>
      </c>
      <c r="C1696" s="3">
        <v>2239</v>
      </c>
      <c r="D1696" s="1">
        <v>1548</v>
      </c>
    </row>
    <row r="1697" spans="1:4">
      <c r="A1697" s="1">
        <v>2517</v>
      </c>
      <c r="B1697" s="2">
        <v>38747</v>
      </c>
      <c r="C1697" s="3">
        <v>284</v>
      </c>
      <c r="D1697" s="1">
        <v>428</v>
      </c>
    </row>
    <row r="1698" spans="1:4">
      <c r="A1698" s="1">
        <v>2433</v>
      </c>
      <c r="B1698" s="2">
        <v>38746</v>
      </c>
      <c r="C1698" s="3">
        <v>2220</v>
      </c>
      <c r="D1698" s="1">
        <v>19209</v>
      </c>
    </row>
    <row r="1699" spans="1:4">
      <c r="A1699" s="1">
        <v>2436</v>
      </c>
      <c r="B1699" s="2">
        <v>38746</v>
      </c>
      <c r="C1699" s="3">
        <v>2224</v>
      </c>
      <c r="D1699" s="1">
        <v>315</v>
      </c>
    </row>
    <row r="1700" spans="1:4">
      <c r="A1700" s="1">
        <v>2227</v>
      </c>
      <c r="B1700" s="2">
        <v>38744</v>
      </c>
      <c r="C1700" s="3">
        <v>1672</v>
      </c>
      <c r="D1700" s="1">
        <v>125</v>
      </c>
    </row>
    <row r="1701" spans="1:4">
      <c r="A1701" s="1">
        <v>2281</v>
      </c>
      <c r="B1701" s="2">
        <v>38744</v>
      </c>
      <c r="C1701" s="3">
        <v>332</v>
      </c>
      <c r="D1701" s="1">
        <v>1700</v>
      </c>
    </row>
    <row r="1702" spans="1:4">
      <c r="A1702" s="1">
        <v>2131</v>
      </c>
      <c r="B1702" s="2">
        <v>38743</v>
      </c>
      <c r="C1702" s="3">
        <v>1677</v>
      </c>
      <c r="D1702" s="1">
        <v>398</v>
      </c>
    </row>
    <row r="1703" spans="1:4">
      <c r="A1703" s="1">
        <v>2132</v>
      </c>
      <c r="B1703" s="2">
        <v>38743</v>
      </c>
      <c r="C1703" s="3">
        <v>1686</v>
      </c>
      <c r="D1703" s="1">
        <v>269</v>
      </c>
    </row>
    <row r="1704" spans="1:4">
      <c r="A1704" s="1">
        <v>2148</v>
      </c>
      <c r="B1704" s="2">
        <v>38743</v>
      </c>
      <c r="C1704" s="3">
        <v>2030</v>
      </c>
      <c r="D1704" s="1">
        <v>3089</v>
      </c>
    </row>
    <row r="1705" spans="1:4">
      <c r="A1705" s="1">
        <v>2179</v>
      </c>
      <c r="B1705" s="2">
        <v>38743</v>
      </c>
      <c r="C1705" s="3">
        <v>284</v>
      </c>
      <c r="D1705" s="1">
        <v>1299</v>
      </c>
    </row>
    <row r="1706" spans="1:4">
      <c r="A1706" s="1">
        <v>2025</v>
      </c>
      <c r="B1706" s="2">
        <v>38742</v>
      </c>
      <c r="C1706" s="3">
        <v>1246</v>
      </c>
      <c r="D1706" s="1">
        <v>3690</v>
      </c>
    </row>
    <row r="1707" spans="1:4">
      <c r="A1707" s="1">
        <v>2084</v>
      </c>
      <c r="B1707" s="2">
        <v>38742</v>
      </c>
      <c r="C1707" s="3">
        <v>284</v>
      </c>
      <c r="D1707" s="1">
        <v>209</v>
      </c>
    </row>
    <row r="1708" spans="1:4">
      <c r="A1708" s="1">
        <v>2085</v>
      </c>
      <c r="B1708" s="2">
        <v>38742</v>
      </c>
      <c r="C1708" s="3">
        <v>332</v>
      </c>
      <c r="D1708" s="1">
        <v>19377</v>
      </c>
    </row>
    <row r="1709" spans="1:4">
      <c r="A1709" s="1">
        <v>2106</v>
      </c>
      <c r="B1709" s="2">
        <v>38742</v>
      </c>
      <c r="C1709" s="3">
        <v>977</v>
      </c>
      <c r="D1709" s="1">
        <v>3990</v>
      </c>
    </row>
    <row r="1710" spans="1:4">
      <c r="A1710" s="1">
        <v>1940</v>
      </c>
      <c r="B1710" s="2">
        <v>38741</v>
      </c>
      <c r="C1710" s="3">
        <v>1121</v>
      </c>
      <c r="D1710" s="1">
        <v>188</v>
      </c>
    </row>
    <row r="1711" spans="1:4">
      <c r="A1711" s="1">
        <v>1972</v>
      </c>
      <c r="B1711" s="2">
        <v>38741</v>
      </c>
      <c r="C1711" s="3">
        <v>1930</v>
      </c>
      <c r="D1711" s="1">
        <v>1999</v>
      </c>
    </row>
    <row r="1712" spans="1:4">
      <c r="A1712" s="1">
        <v>1981</v>
      </c>
      <c r="B1712" s="2">
        <v>38741</v>
      </c>
      <c r="C1712" s="3">
        <v>1944</v>
      </c>
      <c r="D1712" s="1">
        <v>498</v>
      </c>
    </row>
    <row r="1713" spans="1:4">
      <c r="A1713" s="1">
        <v>1993</v>
      </c>
      <c r="B1713" s="2">
        <v>38741</v>
      </c>
      <c r="C1713" s="3">
        <v>284</v>
      </c>
      <c r="D1713" s="1">
        <v>1420</v>
      </c>
    </row>
    <row r="1714" spans="1:4">
      <c r="A1714" s="1">
        <v>1995</v>
      </c>
      <c r="B1714" s="2">
        <v>38741</v>
      </c>
      <c r="C1714" s="3">
        <v>332</v>
      </c>
      <c r="D1714" s="1">
        <v>7998</v>
      </c>
    </row>
    <row r="1715" spans="1:4">
      <c r="A1715" s="1">
        <v>1915</v>
      </c>
      <c r="B1715" s="2">
        <v>38740</v>
      </c>
      <c r="C1715" s="3">
        <v>284</v>
      </c>
      <c r="D1715" s="1">
        <v>1694</v>
      </c>
    </row>
    <row r="1716" spans="1:4">
      <c r="A1716" s="1">
        <v>1840</v>
      </c>
      <c r="B1716" s="2">
        <v>38739</v>
      </c>
      <c r="C1716" s="3">
        <v>449</v>
      </c>
      <c r="D1716" s="1">
        <v>2770</v>
      </c>
    </row>
    <row r="1717" spans="1:4">
      <c r="A1717" s="1">
        <v>1756</v>
      </c>
      <c r="B1717" s="2">
        <v>38738</v>
      </c>
      <c r="C1717" s="3">
        <v>637</v>
      </c>
      <c r="D1717" s="1">
        <v>2100</v>
      </c>
    </row>
    <row r="1718" spans="1:4">
      <c r="A1718" s="1">
        <v>1551</v>
      </c>
      <c r="B1718" s="2">
        <v>38736</v>
      </c>
      <c r="C1718" s="3">
        <v>1677</v>
      </c>
      <c r="D1718" s="1">
        <v>143</v>
      </c>
    </row>
    <row r="1719" spans="1:4">
      <c r="A1719" s="1">
        <v>1553</v>
      </c>
      <c r="B1719" s="2">
        <v>38736</v>
      </c>
      <c r="C1719" s="3">
        <v>1679</v>
      </c>
      <c r="D1719" s="1">
        <v>2990</v>
      </c>
    </row>
    <row r="1720" spans="1:4">
      <c r="A1720" s="1">
        <v>1580</v>
      </c>
      <c r="B1720" s="2">
        <v>38736</v>
      </c>
      <c r="C1720" s="3">
        <v>977</v>
      </c>
      <c r="D1720" s="1">
        <v>2460</v>
      </c>
    </row>
    <row r="1721" spans="1:4">
      <c r="A1721" s="1">
        <v>1416</v>
      </c>
      <c r="B1721" s="2">
        <v>38735</v>
      </c>
      <c r="C1721" s="3">
        <v>1006</v>
      </c>
      <c r="D1721" s="1">
        <v>395</v>
      </c>
    </row>
    <row r="1722" spans="1:4">
      <c r="A1722" s="1">
        <v>1482</v>
      </c>
      <c r="B1722" s="2">
        <v>38735</v>
      </c>
      <c r="C1722" s="3">
        <v>284</v>
      </c>
      <c r="D1722" s="1">
        <v>199</v>
      </c>
    </row>
    <row r="1723" spans="1:4">
      <c r="A1723" s="1">
        <v>1487</v>
      </c>
      <c r="B1723" s="2">
        <v>38735</v>
      </c>
      <c r="C1723" s="3">
        <v>450</v>
      </c>
      <c r="D1723" s="1">
        <v>396</v>
      </c>
    </row>
    <row r="1724" spans="1:4">
      <c r="A1724" s="1">
        <v>1348</v>
      </c>
      <c r="B1724" s="2">
        <v>38734</v>
      </c>
      <c r="C1724" s="3">
        <v>1479</v>
      </c>
      <c r="D1724" s="1">
        <v>75</v>
      </c>
    </row>
    <row r="1725" spans="1:4">
      <c r="A1725" s="1">
        <v>1395</v>
      </c>
      <c r="B1725" s="2">
        <v>38734</v>
      </c>
      <c r="C1725" s="3">
        <v>198</v>
      </c>
      <c r="D1725" s="1">
        <v>670</v>
      </c>
    </row>
    <row r="1726" spans="1:4">
      <c r="A1726" s="1">
        <v>1397</v>
      </c>
      <c r="B1726" s="2">
        <v>38734</v>
      </c>
      <c r="C1726" s="3">
        <v>284</v>
      </c>
      <c r="D1726" s="1">
        <v>35</v>
      </c>
    </row>
    <row r="1727" spans="1:4">
      <c r="A1727" s="1">
        <v>1242</v>
      </c>
      <c r="B1727" s="2">
        <v>38733</v>
      </c>
      <c r="C1727" s="3">
        <v>1121</v>
      </c>
      <c r="D1727" s="1">
        <v>999</v>
      </c>
    </row>
    <row r="1728" spans="1:4">
      <c r="A1728" s="1">
        <v>1265</v>
      </c>
      <c r="B1728" s="2">
        <v>38733</v>
      </c>
      <c r="C1728" s="3">
        <v>1446</v>
      </c>
      <c r="D1728" s="1">
        <v>289</v>
      </c>
    </row>
    <row r="1729" spans="1:4">
      <c r="A1729" s="1">
        <v>1277</v>
      </c>
      <c r="B1729" s="2">
        <v>38733</v>
      </c>
      <c r="C1729" s="3">
        <v>1464</v>
      </c>
      <c r="D1729" s="1">
        <v>369</v>
      </c>
    </row>
    <row r="1730" spans="1:4">
      <c r="A1730" s="1">
        <v>1287</v>
      </c>
      <c r="B1730" s="2">
        <v>38733</v>
      </c>
      <c r="C1730" s="3">
        <v>1479</v>
      </c>
      <c r="D1730" s="1">
        <v>17398</v>
      </c>
    </row>
    <row r="1731" spans="1:4">
      <c r="A1731" s="1">
        <v>1328</v>
      </c>
      <c r="B1731" s="2">
        <v>38733</v>
      </c>
      <c r="C1731" s="3">
        <v>539</v>
      </c>
      <c r="D1731" s="1">
        <v>2365</v>
      </c>
    </row>
    <row r="1732" spans="1:4">
      <c r="A1732" s="1">
        <v>1134</v>
      </c>
      <c r="B1732" s="2">
        <v>38732</v>
      </c>
      <c r="C1732" s="3">
        <v>1121</v>
      </c>
      <c r="D1732" s="1">
        <v>8999</v>
      </c>
    </row>
    <row r="1733" spans="1:4">
      <c r="A1733" s="1">
        <v>1144</v>
      </c>
      <c r="B1733" s="2">
        <v>38732</v>
      </c>
      <c r="C1733" s="3">
        <v>1335</v>
      </c>
      <c r="D1733" s="1">
        <v>1699</v>
      </c>
    </row>
    <row r="1734" spans="1:4">
      <c r="A1734" s="1">
        <v>1227</v>
      </c>
      <c r="B1734" s="2">
        <v>38732</v>
      </c>
      <c r="C1734" s="3">
        <v>805</v>
      </c>
      <c r="D1734" s="1">
        <v>660</v>
      </c>
    </row>
    <row r="1735" spans="1:4">
      <c r="A1735" s="1">
        <v>1232</v>
      </c>
      <c r="B1735" s="2">
        <v>38732</v>
      </c>
      <c r="C1735" s="3">
        <v>92</v>
      </c>
      <c r="D1735" s="1">
        <v>1888</v>
      </c>
    </row>
    <row r="1736" spans="1:4">
      <c r="A1736" s="1">
        <v>1046</v>
      </c>
      <c r="B1736" s="2">
        <v>38731</v>
      </c>
      <c r="C1736" s="3">
        <v>1121</v>
      </c>
      <c r="D1736" s="1">
        <v>3001</v>
      </c>
    </row>
    <row r="1737" spans="1:4">
      <c r="A1737" s="1">
        <v>1118</v>
      </c>
      <c r="B1737" s="2">
        <v>38731</v>
      </c>
      <c r="C1737" s="3">
        <v>637</v>
      </c>
      <c r="D1737" s="1">
        <v>1899</v>
      </c>
    </row>
    <row r="1738" spans="1:4">
      <c r="A1738" s="1">
        <v>1004</v>
      </c>
      <c r="B1738" s="2">
        <v>38730</v>
      </c>
      <c r="C1738" s="3">
        <v>1246</v>
      </c>
      <c r="D1738" s="1">
        <v>19999</v>
      </c>
    </row>
    <row r="1739" spans="1:4">
      <c r="A1739" s="1">
        <v>1023</v>
      </c>
      <c r="B1739" s="2">
        <v>38730</v>
      </c>
      <c r="C1739" s="3">
        <v>449</v>
      </c>
      <c r="D1739" s="1">
        <v>4278</v>
      </c>
    </row>
    <row r="1740" spans="1:4">
      <c r="A1740" s="1">
        <v>1039</v>
      </c>
      <c r="B1740" s="2">
        <v>38730</v>
      </c>
      <c r="C1740" s="3">
        <v>977</v>
      </c>
      <c r="D1740" s="1">
        <v>889</v>
      </c>
    </row>
    <row r="1741" spans="1:4">
      <c r="A1741" s="1">
        <v>879</v>
      </c>
      <c r="B1741" s="2">
        <v>38729</v>
      </c>
      <c r="C1741" s="3">
        <v>1121</v>
      </c>
      <c r="D1741" s="1">
        <v>239</v>
      </c>
    </row>
    <row r="1742" spans="1:4">
      <c r="A1742" s="1">
        <v>933</v>
      </c>
      <c r="B1742" s="2">
        <v>38729</v>
      </c>
      <c r="C1742" s="3">
        <v>284</v>
      </c>
      <c r="D1742" s="1">
        <v>299</v>
      </c>
    </row>
    <row r="1743" spans="1:4">
      <c r="A1743" s="1">
        <v>935</v>
      </c>
      <c r="B1743" s="2">
        <v>38729</v>
      </c>
      <c r="C1743" s="3">
        <v>332</v>
      </c>
      <c r="D1743" s="1">
        <v>24230</v>
      </c>
    </row>
    <row r="1744" spans="1:4">
      <c r="A1744" s="1">
        <v>796</v>
      </c>
      <c r="B1744" s="2">
        <v>38728</v>
      </c>
      <c r="C1744" s="3">
        <v>1041</v>
      </c>
      <c r="D1744" s="1">
        <v>490</v>
      </c>
    </row>
    <row r="1745" spans="1:4">
      <c r="A1745" s="1">
        <v>829</v>
      </c>
      <c r="B1745" s="2">
        <v>38728</v>
      </c>
      <c r="C1745" s="3">
        <v>1096</v>
      </c>
      <c r="D1745" s="1">
        <v>1299</v>
      </c>
    </row>
    <row r="1746" spans="1:4">
      <c r="A1746" s="1">
        <v>851</v>
      </c>
      <c r="B1746" s="2">
        <v>38728</v>
      </c>
      <c r="C1746" s="3">
        <v>284</v>
      </c>
      <c r="D1746" s="1">
        <v>124</v>
      </c>
    </row>
    <row r="1747" spans="1:4">
      <c r="A1747" s="1">
        <v>720</v>
      </c>
      <c r="B1747" s="2">
        <v>38727</v>
      </c>
      <c r="C1747" s="3">
        <v>1006</v>
      </c>
      <c r="D1747" s="1">
        <v>279</v>
      </c>
    </row>
    <row r="1748" spans="1:4">
      <c r="A1748" s="1">
        <v>759</v>
      </c>
      <c r="B1748" s="2">
        <v>38727</v>
      </c>
      <c r="C1748" s="3">
        <v>527</v>
      </c>
      <c r="D1748" s="1">
        <v>199</v>
      </c>
    </row>
    <row r="1749" spans="1:4">
      <c r="A1749" s="1">
        <v>781</v>
      </c>
      <c r="B1749" s="2">
        <v>38727</v>
      </c>
      <c r="C1749" s="3">
        <v>977</v>
      </c>
      <c r="D1749" s="1">
        <v>2990</v>
      </c>
    </row>
    <row r="1750" spans="1:4">
      <c r="A1750" s="1">
        <v>693</v>
      </c>
      <c r="B1750" s="2">
        <v>38726</v>
      </c>
      <c r="C1750" s="3">
        <v>915</v>
      </c>
      <c r="D1750" s="1">
        <v>997</v>
      </c>
    </row>
    <row r="1751" spans="1:4">
      <c r="A1751" s="1">
        <v>696</v>
      </c>
      <c r="B1751" s="2">
        <v>38726</v>
      </c>
      <c r="C1751" s="3">
        <v>921</v>
      </c>
      <c r="D1751" s="1">
        <v>1527</v>
      </c>
    </row>
    <row r="1752" spans="1:4">
      <c r="A1752" s="1">
        <v>697</v>
      </c>
      <c r="B1752" s="2">
        <v>38726</v>
      </c>
      <c r="C1752" s="3">
        <v>923</v>
      </c>
      <c r="D1752" s="1">
        <v>1499</v>
      </c>
    </row>
    <row r="1753" spans="1:4">
      <c r="A1753" s="1">
        <v>596</v>
      </c>
      <c r="B1753" s="2">
        <v>38725</v>
      </c>
      <c r="C1753" s="3">
        <v>805</v>
      </c>
      <c r="D1753" s="1">
        <v>1420</v>
      </c>
    </row>
    <row r="1754" spans="1:4">
      <c r="A1754" s="1">
        <v>605</v>
      </c>
      <c r="B1754" s="2">
        <v>38725</v>
      </c>
      <c r="C1754" s="3">
        <v>820</v>
      </c>
      <c r="D1754" s="1">
        <v>29509</v>
      </c>
    </row>
    <row r="1755" spans="1:4">
      <c r="A1755" s="1">
        <v>482</v>
      </c>
      <c r="B1755" s="2">
        <v>38724</v>
      </c>
      <c r="C1755" s="3">
        <v>332</v>
      </c>
      <c r="D1755" s="1">
        <v>316</v>
      </c>
    </row>
    <row r="1756" spans="1:4">
      <c r="A1756" s="1">
        <v>522</v>
      </c>
      <c r="B1756" s="2">
        <v>38724</v>
      </c>
      <c r="C1756" s="3">
        <v>742</v>
      </c>
      <c r="D1756" s="1">
        <v>499</v>
      </c>
    </row>
    <row r="1757" spans="1:4">
      <c r="A1757" s="1">
        <v>525</v>
      </c>
      <c r="B1757" s="2">
        <v>38724</v>
      </c>
      <c r="C1757" s="3">
        <v>748</v>
      </c>
      <c r="D1757" s="1">
        <v>79</v>
      </c>
    </row>
    <row r="1758" spans="1:4">
      <c r="A1758" s="1">
        <v>443</v>
      </c>
      <c r="B1758" s="2">
        <v>38723</v>
      </c>
      <c r="C1758" s="3">
        <v>637</v>
      </c>
      <c r="D1758" s="1">
        <v>715</v>
      </c>
    </row>
    <row r="1759" spans="1:4">
      <c r="A1759" s="1">
        <v>361</v>
      </c>
      <c r="B1759" s="2">
        <v>38722</v>
      </c>
      <c r="C1759" s="3">
        <v>527</v>
      </c>
      <c r="D1759" s="1">
        <v>90</v>
      </c>
    </row>
    <row r="1760" spans="1:4">
      <c r="A1760" s="1">
        <v>396</v>
      </c>
      <c r="B1760" s="2">
        <v>38722</v>
      </c>
      <c r="C1760" s="3">
        <v>62</v>
      </c>
      <c r="D1760" s="1">
        <v>99</v>
      </c>
    </row>
    <row r="1761" spans="1:4">
      <c r="A1761" s="1">
        <v>273</v>
      </c>
      <c r="B1761" s="2">
        <v>38721</v>
      </c>
      <c r="C1761" s="3">
        <v>338</v>
      </c>
      <c r="D1761" s="1">
        <v>11986</v>
      </c>
    </row>
    <row r="1762" spans="1:4">
      <c r="A1762" s="1">
        <v>124</v>
      </c>
      <c r="B1762" s="2">
        <v>38719</v>
      </c>
      <c r="C1762" s="3">
        <v>198</v>
      </c>
      <c r="D1762" s="1">
        <v>599</v>
      </c>
    </row>
    <row r="1763" spans="1:4">
      <c r="A1763" s="1">
        <v>86</v>
      </c>
      <c r="B1763" s="2">
        <v>38718</v>
      </c>
      <c r="C1763" s="3">
        <v>92</v>
      </c>
      <c r="D1763" s="1">
        <v>45</v>
      </c>
    </row>
    <row r="1764" spans="1:4">
      <c r="A1764"/>
      <c r="B1764"/>
      <c r="C1764"/>
      <c r="D1764"/>
    </row>
    <row r="1765" spans="1:4">
      <c r="A1765"/>
      <c r="B1765"/>
      <c r="C1765"/>
      <c r="D1765"/>
    </row>
    <row r="1766" spans="1:4">
      <c r="A1766"/>
      <c r="B1766"/>
      <c r="C1766"/>
      <c r="D1766"/>
    </row>
    <row r="1767" spans="1:4">
      <c r="A1767"/>
      <c r="B1767"/>
      <c r="C1767"/>
      <c r="D1767"/>
    </row>
    <row r="1768" spans="1:4">
      <c r="A1768"/>
      <c r="B1768"/>
      <c r="C1768"/>
      <c r="D1768"/>
    </row>
    <row r="1769" spans="1:4">
      <c r="A1769"/>
      <c r="B1769"/>
      <c r="C1769"/>
      <c r="D1769"/>
    </row>
    <row r="1770" spans="1:4">
      <c r="A1770"/>
      <c r="B1770"/>
      <c r="C1770"/>
      <c r="D1770"/>
    </row>
    <row r="1771" spans="1:4">
      <c r="A1771"/>
      <c r="B1771"/>
      <c r="C1771"/>
      <c r="D1771"/>
    </row>
    <row r="1772" spans="1:4">
      <c r="A1772"/>
      <c r="B1772"/>
      <c r="C1772"/>
      <c r="D1772"/>
    </row>
    <row r="1773" spans="1:4">
      <c r="A1773"/>
      <c r="B1773"/>
      <c r="C1773"/>
      <c r="D1773"/>
    </row>
    <row r="1774" spans="1:4">
      <c r="A1774"/>
      <c r="B1774"/>
      <c r="C1774"/>
      <c r="D1774"/>
    </row>
    <row r="1775" spans="1:4">
      <c r="A1775"/>
      <c r="B1775"/>
      <c r="C1775"/>
      <c r="D1775"/>
    </row>
    <row r="1776" spans="1:4">
      <c r="A1776"/>
      <c r="B1776"/>
      <c r="C1776"/>
      <c r="D1776"/>
    </row>
    <row r="1777" spans="1:4">
      <c r="A1777"/>
      <c r="B1777"/>
      <c r="C1777"/>
      <c r="D1777"/>
    </row>
    <row r="1778" spans="1:4">
      <c r="A1778"/>
      <c r="B1778"/>
      <c r="C1778"/>
      <c r="D1778"/>
    </row>
    <row r="1779" spans="1:4">
      <c r="A1779"/>
      <c r="B1779"/>
      <c r="C1779"/>
      <c r="D1779"/>
    </row>
    <row r="1780" spans="1:4">
      <c r="A1780"/>
      <c r="B1780"/>
      <c r="C1780"/>
      <c r="D1780"/>
    </row>
    <row r="1781" spans="1:4">
      <c r="A1781"/>
      <c r="B1781"/>
      <c r="C1781"/>
      <c r="D1781"/>
    </row>
    <row r="1782" spans="1:4">
      <c r="A1782"/>
      <c r="B1782"/>
      <c r="C1782"/>
      <c r="D1782"/>
    </row>
    <row r="1783" spans="1:4">
      <c r="A1783"/>
      <c r="B1783"/>
      <c r="C1783"/>
      <c r="D1783"/>
    </row>
    <row r="1784" spans="1:4">
      <c r="A1784"/>
      <c r="B1784"/>
      <c r="C1784"/>
      <c r="D1784"/>
    </row>
    <row r="1785" spans="1:4">
      <c r="A1785"/>
      <c r="B1785"/>
      <c r="C1785"/>
      <c r="D1785"/>
    </row>
    <row r="1786" spans="1:4">
      <c r="A1786"/>
      <c r="B1786"/>
      <c r="C1786"/>
      <c r="D1786"/>
    </row>
    <row r="1787" spans="1:4">
      <c r="A1787"/>
      <c r="B1787"/>
      <c r="C1787"/>
      <c r="D1787"/>
    </row>
    <row r="1788" spans="1:4">
      <c r="A1788"/>
      <c r="B1788"/>
      <c r="C1788"/>
      <c r="D1788"/>
    </row>
    <row r="1789" spans="1:4">
      <c r="A1789"/>
      <c r="B1789"/>
      <c r="C1789"/>
      <c r="D1789"/>
    </row>
    <row r="1790" spans="1:4">
      <c r="A1790"/>
      <c r="B1790"/>
      <c r="C1790"/>
      <c r="D1790"/>
    </row>
    <row r="1791" spans="1:4">
      <c r="A1791"/>
      <c r="B1791"/>
      <c r="C1791"/>
      <c r="D1791"/>
    </row>
    <row r="1792" spans="1:4">
      <c r="A1792"/>
      <c r="B1792"/>
      <c r="C1792"/>
      <c r="D1792"/>
    </row>
    <row r="1793" spans="1:4">
      <c r="A1793"/>
      <c r="B1793"/>
      <c r="C1793"/>
      <c r="D1793"/>
    </row>
    <row r="1794" spans="1:4">
      <c r="A1794"/>
      <c r="B1794"/>
      <c r="C1794"/>
      <c r="D1794"/>
    </row>
    <row r="1795" spans="1:4">
      <c r="A1795"/>
      <c r="B1795"/>
      <c r="C1795"/>
      <c r="D1795"/>
    </row>
    <row r="1796" spans="1:4">
      <c r="A1796"/>
      <c r="B1796"/>
      <c r="C1796"/>
      <c r="D1796"/>
    </row>
    <row r="1797" spans="1:4">
      <c r="A1797"/>
      <c r="B1797"/>
      <c r="C1797"/>
      <c r="D1797"/>
    </row>
    <row r="1798" spans="1:4">
      <c r="A1798"/>
      <c r="B1798"/>
      <c r="C1798"/>
      <c r="D1798"/>
    </row>
    <row r="1799" spans="1:4">
      <c r="A1799"/>
      <c r="B1799"/>
      <c r="C1799"/>
      <c r="D1799"/>
    </row>
    <row r="1800" spans="1:4">
      <c r="A1800"/>
      <c r="B1800"/>
      <c r="C1800"/>
      <c r="D1800"/>
    </row>
    <row r="1801" spans="1:4">
      <c r="A1801"/>
      <c r="B1801"/>
      <c r="C1801"/>
      <c r="D1801"/>
    </row>
    <row r="1802" spans="1:4">
      <c r="A1802"/>
      <c r="B1802"/>
      <c r="C1802"/>
      <c r="D1802"/>
    </row>
    <row r="1803" spans="1:4">
      <c r="A1803"/>
      <c r="B1803"/>
      <c r="C1803"/>
      <c r="D1803"/>
    </row>
    <row r="1804" spans="1:4">
      <c r="A1804"/>
      <c r="B1804"/>
      <c r="C1804"/>
      <c r="D1804"/>
    </row>
    <row r="1805" spans="1:4">
      <c r="A1805"/>
      <c r="B1805"/>
      <c r="C1805"/>
      <c r="D1805"/>
    </row>
    <row r="1806" spans="1:4">
      <c r="A1806"/>
      <c r="B1806"/>
      <c r="C1806"/>
      <c r="D1806"/>
    </row>
    <row r="1807" spans="1:4">
      <c r="A1807"/>
      <c r="B1807"/>
      <c r="C1807"/>
      <c r="D1807"/>
    </row>
    <row r="1808" spans="1:4">
      <c r="A1808"/>
      <c r="B1808"/>
      <c r="C1808"/>
      <c r="D1808"/>
    </row>
    <row r="1809" spans="1:4">
      <c r="A1809"/>
      <c r="B1809"/>
      <c r="C1809"/>
      <c r="D1809"/>
    </row>
    <row r="1810" spans="1:4">
      <c r="A1810"/>
      <c r="B1810"/>
      <c r="C1810"/>
      <c r="D1810"/>
    </row>
    <row r="1811" spans="1:4">
      <c r="A1811"/>
      <c r="B1811"/>
      <c r="C1811"/>
      <c r="D1811"/>
    </row>
    <row r="1812" spans="1:4">
      <c r="A1812"/>
      <c r="B1812"/>
      <c r="C1812"/>
      <c r="D1812"/>
    </row>
    <row r="1813" spans="1:4">
      <c r="A1813"/>
      <c r="B1813"/>
      <c r="C1813"/>
      <c r="D1813"/>
    </row>
    <row r="1814" spans="1:4">
      <c r="A1814"/>
      <c r="B1814"/>
      <c r="C1814"/>
      <c r="D1814"/>
    </row>
    <row r="1815" spans="1:4">
      <c r="A1815"/>
      <c r="B1815"/>
      <c r="C1815"/>
      <c r="D1815"/>
    </row>
    <row r="1816" spans="1:4">
      <c r="A1816"/>
      <c r="B1816"/>
      <c r="C1816"/>
      <c r="D1816"/>
    </row>
    <row r="1817" spans="1:4">
      <c r="A1817"/>
      <c r="B1817"/>
      <c r="C1817"/>
      <c r="D1817"/>
    </row>
    <row r="1818" spans="1:4">
      <c r="A1818"/>
      <c r="B1818"/>
      <c r="C1818"/>
      <c r="D1818"/>
    </row>
    <row r="1819" spans="1:4">
      <c r="A1819"/>
      <c r="B1819"/>
      <c r="C1819"/>
      <c r="D1819"/>
    </row>
    <row r="1820" spans="1:4">
      <c r="A1820"/>
      <c r="B1820"/>
      <c r="C1820"/>
      <c r="D1820"/>
    </row>
    <row r="1821" spans="1:4">
      <c r="A1821"/>
      <c r="B1821"/>
      <c r="C1821"/>
      <c r="D1821"/>
    </row>
    <row r="1822" spans="1:4">
      <c r="A1822"/>
      <c r="B1822"/>
      <c r="C1822"/>
      <c r="D1822"/>
    </row>
    <row r="1823" spans="1:4">
      <c r="A1823"/>
      <c r="B1823"/>
      <c r="C1823"/>
      <c r="D1823"/>
    </row>
    <row r="1824" spans="1:4">
      <c r="A1824"/>
      <c r="B1824"/>
      <c r="C1824"/>
      <c r="D1824"/>
    </row>
    <row r="1825" spans="1:4">
      <c r="A1825"/>
      <c r="B1825"/>
      <c r="C1825"/>
      <c r="D1825"/>
    </row>
    <row r="1826" spans="1:4">
      <c r="A1826"/>
      <c r="B1826"/>
      <c r="C1826"/>
      <c r="D1826"/>
    </row>
    <row r="1827" spans="1:4">
      <c r="A1827"/>
      <c r="B1827"/>
      <c r="C1827"/>
      <c r="D1827"/>
    </row>
    <row r="1828" spans="1:4">
      <c r="A1828"/>
      <c r="B1828"/>
      <c r="C1828"/>
      <c r="D1828"/>
    </row>
    <row r="1829" spans="1:4">
      <c r="A1829"/>
      <c r="B1829"/>
      <c r="C1829"/>
      <c r="D1829"/>
    </row>
    <row r="1830" spans="1:4">
      <c r="A1830"/>
      <c r="B1830"/>
      <c r="C1830"/>
      <c r="D1830"/>
    </row>
    <row r="1831" spans="1:4">
      <c r="A1831"/>
      <c r="B1831"/>
      <c r="C1831"/>
      <c r="D1831"/>
    </row>
    <row r="1832" spans="1:4">
      <c r="A1832"/>
      <c r="B1832"/>
      <c r="C1832"/>
      <c r="D1832"/>
    </row>
    <row r="1833" spans="1:4">
      <c r="A1833"/>
      <c r="B1833"/>
      <c r="C1833"/>
      <c r="D1833"/>
    </row>
    <row r="1834" spans="1:4">
      <c r="A1834"/>
      <c r="B1834"/>
      <c r="C1834"/>
      <c r="D1834"/>
    </row>
    <row r="1835" spans="1:4">
      <c r="A1835"/>
      <c r="B1835"/>
      <c r="C1835"/>
      <c r="D1835"/>
    </row>
    <row r="1836" spans="1:4">
      <c r="A1836"/>
      <c r="B1836"/>
      <c r="C1836"/>
      <c r="D1836"/>
    </row>
    <row r="1837" spans="1:4">
      <c r="A1837"/>
      <c r="B1837"/>
      <c r="C1837"/>
      <c r="D1837"/>
    </row>
    <row r="1838" spans="1:4">
      <c r="A1838"/>
      <c r="B1838"/>
      <c r="C1838"/>
      <c r="D1838"/>
    </row>
    <row r="1839" spans="1:4">
      <c r="A1839"/>
      <c r="B1839"/>
      <c r="C1839"/>
      <c r="D1839"/>
    </row>
    <row r="1840" spans="1:4">
      <c r="A1840"/>
      <c r="B1840"/>
      <c r="C1840"/>
      <c r="D1840"/>
    </row>
    <row r="1841" spans="1:4">
      <c r="A1841"/>
      <c r="B1841"/>
      <c r="C1841"/>
      <c r="D1841"/>
    </row>
    <row r="1842" spans="1:4">
      <c r="A1842"/>
      <c r="B1842"/>
      <c r="C1842"/>
      <c r="D1842"/>
    </row>
    <row r="1843" spans="1:4">
      <c r="A1843"/>
      <c r="B1843"/>
      <c r="C1843"/>
      <c r="D1843"/>
    </row>
    <row r="1844" spans="1:4">
      <c r="A1844"/>
      <c r="B1844"/>
      <c r="C1844"/>
      <c r="D1844"/>
    </row>
    <row r="1845" spans="1:4">
      <c r="A1845"/>
      <c r="B1845"/>
      <c r="C1845"/>
      <c r="D1845"/>
    </row>
    <row r="1846" spans="1:4">
      <c r="A1846"/>
      <c r="B1846"/>
      <c r="C1846"/>
      <c r="D1846"/>
    </row>
    <row r="1847" spans="1:4">
      <c r="A1847"/>
      <c r="B1847"/>
      <c r="C1847"/>
      <c r="D1847"/>
    </row>
    <row r="1848" spans="1:4">
      <c r="A1848"/>
      <c r="B1848"/>
      <c r="C1848"/>
      <c r="D1848"/>
    </row>
    <row r="1849" spans="1:4">
      <c r="A1849"/>
      <c r="B1849"/>
      <c r="C1849"/>
      <c r="D1849"/>
    </row>
    <row r="1850" spans="1:4">
      <c r="A1850"/>
      <c r="B1850"/>
      <c r="C1850"/>
      <c r="D1850"/>
    </row>
    <row r="1851" spans="1:4">
      <c r="A1851"/>
      <c r="B1851"/>
      <c r="C1851"/>
      <c r="D1851"/>
    </row>
    <row r="1852" spans="1:4">
      <c r="A1852"/>
      <c r="B1852"/>
      <c r="C1852"/>
      <c r="D1852"/>
    </row>
    <row r="1853" spans="1:4">
      <c r="A1853"/>
      <c r="B1853"/>
      <c r="C1853"/>
      <c r="D1853"/>
    </row>
    <row r="1854" spans="1:4">
      <c r="A1854"/>
      <c r="B1854"/>
      <c r="C1854"/>
      <c r="D1854"/>
    </row>
    <row r="1855" spans="1:4">
      <c r="A1855"/>
      <c r="B1855"/>
      <c r="C1855"/>
      <c r="D1855"/>
    </row>
    <row r="1856" spans="1:4">
      <c r="A1856"/>
      <c r="B1856"/>
      <c r="C1856"/>
      <c r="D1856"/>
    </row>
    <row r="1857" spans="1:4">
      <c r="A1857"/>
      <c r="B1857"/>
      <c r="C1857"/>
      <c r="D1857"/>
    </row>
    <row r="1858" spans="1:4">
      <c r="A1858"/>
      <c r="B1858"/>
      <c r="C1858"/>
      <c r="D1858"/>
    </row>
    <row r="1859" spans="1:4">
      <c r="A1859"/>
      <c r="B1859"/>
      <c r="C1859"/>
      <c r="D1859"/>
    </row>
    <row r="1860" spans="1:4">
      <c r="A1860"/>
      <c r="B1860"/>
      <c r="C1860"/>
      <c r="D1860"/>
    </row>
    <row r="1861" spans="1:4">
      <c r="A1861"/>
      <c r="B1861"/>
      <c r="C1861"/>
      <c r="D1861"/>
    </row>
    <row r="1862" spans="1:4">
      <c r="A1862"/>
      <c r="B1862"/>
      <c r="C1862"/>
      <c r="D1862"/>
    </row>
    <row r="1863" spans="1:4">
      <c r="A1863"/>
      <c r="B1863"/>
      <c r="C1863"/>
      <c r="D1863"/>
    </row>
    <row r="1864" spans="1:4">
      <c r="A1864"/>
      <c r="B1864"/>
      <c r="C1864"/>
      <c r="D1864"/>
    </row>
    <row r="1865" spans="1:4">
      <c r="A1865"/>
      <c r="B1865"/>
      <c r="C1865"/>
      <c r="D1865"/>
    </row>
    <row r="1866" spans="1:4">
      <c r="A1866"/>
      <c r="B1866"/>
      <c r="C1866"/>
      <c r="D1866"/>
    </row>
    <row r="1867" spans="1:4">
      <c r="A1867"/>
      <c r="B1867"/>
      <c r="C1867"/>
      <c r="D1867"/>
    </row>
    <row r="1868" spans="1:4">
      <c r="A1868"/>
      <c r="B1868"/>
      <c r="C1868"/>
      <c r="D1868"/>
    </row>
    <row r="1869" spans="1:4">
      <c r="A1869"/>
      <c r="B1869"/>
      <c r="C1869"/>
      <c r="D1869"/>
    </row>
    <row r="1870" spans="1:4">
      <c r="A1870"/>
      <c r="B1870"/>
      <c r="C1870"/>
      <c r="D1870"/>
    </row>
    <row r="1871" spans="1:4">
      <c r="A1871"/>
      <c r="B1871"/>
      <c r="C1871"/>
      <c r="D1871"/>
    </row>
    <row r="1872" spans="1:4">
      <c r="A1872"/>
      <c r="B1872"/>
      <c r="C1872"/>
      <c r="D1872"/>
    </row>
    <row r="1873" spans="1:4">
      <c r="A1873"/>
      <c r="B1873"/>
      <c r="C1873"/>
      <c r="D1873"/>
    </row>
    <row r="1874" spans="1:4">
      <c r="A1874"/>
      <c r="B1874"/>
      <c r="C1874"/>
      <c r="D1874"/>
    </row>
    <row r="1875" spans="1:4">
      <c r="A1875"/>
      <c r="B1875"/>
      <c r="C1875"/>
      <c r="D1875"/>
    </row>
    <row r="1876" spans="1:4">
      <c r="A1876"/>
      <c r="B1876"/>
      <c r="C1876"/>
      <c r="D1876"/>
    </row>
    <row r="1877" spans="1:4">
      <c r="A1877"/>
      <c r="B1877"/>
      <c r="C1877"/>
      <c r="D1877"/>
    </row>
    <row r="1878" spans="1:4">
      <c r="A1878"/>
      <c r="B1878"/>
      <c r="C1878"/>
      <c r="D1878"/>
    </row>
    <row r="1879" spans="1:4">
      <c r="A1879"/>
      <c r="B1879"/>
      <c r="C1879"/>
      <c r="D1879"/>
    </row>
    <row r="1880" spans="1:4">
      <c r="A1880"/>
      <c r="B1880"/>
      <c r="C1880"/>
      <c r="D1880"/>
    </row>
    <row r="1881" spans="1:4">
      <c r="A1881"/>
      <c r="B1881"/>
      <c r="C1881"/>
      <c r="D1881"/>
    </row>
    <row r="1882" spans="1:4">
      <c r="A1882"/>
      <c r="B1882"/>
      <c r="C1882"/>
      <c r="D1882"/>
    </row>
    <row r="1883" spans="1:4">
      <c r="A1883"/>
      <c r="B1883"/>
      <c r="C1883"/>
      <c r="D1883"/>
    </row>
    <row r="1884" spans="1:4">
      <c r="A1884"/>
      <c r="B1884"/>
      <c r="C1884"/>
      <c r="D1884"/>
    </row>
    <row r="1885" spans="1:4">
      <c r="A1885"/>
      <c r="B1885"/>
      <c r="C1885"/>
      <c r="D1885"/>
    </row>
    <row r="1886" spans="1:4">
      <c r="A1886"/>
      <c r="B1886"/>
      <c r="C1886"/>
      <c r="D1886"/>
    </row>
    <row r="1887" spans="1:4">
      <c r="A1887"/>
      <c r="B1887"/>
      <c r="C1887"/>
      <c r="D1887"/>
    </row>
    <row r="1888" spans="1:4">
      <c r="A1888"/>
      <c r="B1888"/>
      <c r="C1888"/>
      <c r="D1888"/>
    </row>
    <row r="1889" spans="1:4">
      <c r="A1889"/>
      <c r="B1889"/>
      <c r="C1889"/>
      <c r="D1889"/>
    </row>
    <row r="1890" spans="1:4">
      <c r="A1890"/>
      <c r="B1890"/>
      <c r="C1890"/>
      <c r="D1890"/>
    </row>
    <row r="1891" spans="1:4">
      <c r="A1891"/>
      <c r="B1891"/>
      <c r="C1891"/>
      <c r="D1891"/>
    </row>
    <row r="1892" spans="1:4">
      <c r="A1892"/>
      <c r="B1892"/>
      <c r="C1892"/>
      <c r="D1892"/>
    </row>
    <row r="1893" spans="1:4">
      <c r="A1893"/>
      <c r="B1893"/>
      <c r="C1893"/>
      <c r="D1893"/>
    </row>
    <row r="1894" spans="1:4">
      <c r="A1894"/>
      <c r="B1894"/>
      <c r="C1894"/>
      <c r="D1894"/>
    </row>
    <row r="1895" spans="1:4">
      <c r="A1895"/>
      <c r="B1895"/>
      <c r="C1895"/>
      <c r="D1895"/>
    </row>
    <row r="1896" spans="1:4">
      <c r="A1896"/>
      <c r="B1896"/>
      <c r="C1896"/>
      <c r="D1896"/>
    </row>
    <row r="1897" spans="1:4">
      <c r="A1897"/>
      <c r="B1897"/>
      <c r="C1897"/>
      <c r="D1897"/>
    </row>
    <row r="1898" spans="1:4">
      <c r="A1898"/>
      <c r="B1898"/>
      <c r="C1898"/>
      <c r="D1898"/>
    </row>
    <row r="1899" spans="1:4">
      <c r="A1899"/>
      <c r="B1899"/>
      <c r="C1899"/>
      <c r="D1899"/>
    </row>
    <row r="1900" spans="1:4">
      <c r="A1900"/>
      <c r="B1900"/>
      <c r="C1900"/>
      <c r="D1900"/>
    </row>
    <row r="1901" spans="1:4">
      <c r="A1901"/>
      <c r="B1901"/>
      <c r="C1901"/>
      <c r="D1901"/>
    </row>
    <row r="1902" spans="1:4">
      <c r="A1902"/>
      <c r="B1902"/>
      <c r="C1902"/>
      <c r="D1902"/>
    </row>
    <row r="1903" spans="1:4">
      <c r="A1903"/>
      <c r="B1903"/>
      <c r="C1903"/>
      <c r="D1903"/>
    </row>
    <row r="1904" spans="1:4">
      <c r="A1904"/>
      <c r="B1904"/>
      <c r="C1904"/>
      <c r="D1904"/>
    </row>
    <row r="1905" spans="1:4">
      <c r="A1905"/>
      <c r="B1905"/>
      <c r="C1905"/>
      <c r="D1905"/>
    </row>
    <row r="1906" spans="1:4">
      <c r="A1906"/>
      <c r="B1906"/>
      <c r="C1906"/>
      <c r="D1906"/>
    </row>
    <row r="1907" spans="1:4">
      <c r="A1907"/>
      <c r="B1907"/>
      <c r="C1907"/>
      <c r="D1907"/>
    </row>
    <row r="1908" spans="1:4">
      <c r="A1908"/>
      <c r="B1908"/>
      <c r="C1908"/>
      <c r="D1908"/>
    </row>
    <row r="1909" spans="1:4">
      <c r="A1909"/>
      <c r="B1909"/>
      <c r="C1909"/>
      <c r="D1909"/>
    </row>
    <row r="1910" spans="1:4">
      <c r="A1910"/>
      <c r="B1910"/>
      <c r="C1910"/>
      <c r="D1910"/>
    </row>
    <row r="1911" spans="1:4">
      <c r="A1911"/>
      <c r="B1911"/>
      <c r="C1911"/>
      <c r="D1911"/>
    </row>
    <row r="1912" spans="1:4">
      <c r="A1912"/>
      <c r="B1912"/>
      <c r="C1912"/>
      <c r="D1912"/>
    </row>
    <row r="1913" spans="1:4">
      <c r="A1913"/>
      <c r="B1913"/>
      <c r="C1913"/>
      <c r="D1913"/>
    </row>
    <row r="1914" spans="1:4">
      <c r="A1914"/>
      <c r="B1914"/>
      <c r="C1914"/>
      <c r="D1914"/>
    </row>
    <row r="1915" spans="1:4">
      <c r="A1915"/>
      <c r="B1915"/>
      <c r="C1915"/>
      <c r="D1915"/>
    </row>
    <row r="1916" spans="1:4">
      <c r="A1916"/>
      <c r="B1916"/>
      <c r="C1916"/>
      <c r="D1916"/>
    </row>
    <row r="1917" spans="1:4">
      <c r="A1917"/>
      <c r="B1917"/>
      <c r="C1917"/>
      <c r="D1917"/>
    </row>
    <row r="1918" spans="1:4">
      <c r="A1918"/>
      <c r="B1918"/>
      <c r="C1918"/>
      <c r="D1918"/>
    </row>
    <row r="1919" spans="1:4">
      <c r="A1919"/>
      <c r="B1919"/>
      <c r="C1919"/>
      <c r="D1919"/>
    </row>
    <row r="1920" spans="1:4">
      <c r="A1920"/>
      <c r="B1920"/>
      <c r="C1920"/>
      <c r="D1920"/>
    </row>
    <row r="1921" spans="1:4">
      <c r="A1921"/>
      <c r="B1921"/>
      <c r="C1921"/>
      <c r="D1921"/>
    </row>
    <row r="1922" spans="1:4">
      <c r="A1922"/>
      <c r="B1922"/>
      <c r="C1922"/>
      <c r="D1922"/>
    </row>
    <row r="1923" spans="1:4">
      <c r="A1923"/>
      <c r="B1923"/>
      <c r="C1923"/>
      <c r="D1923"/>
    </row>
    <row r="1924" spans="1:4">
      <c r="A1924"/>
      <c r="B1924"/>
      <c r="C1924"/>
      <c r="D1924"/>
    </row>
    <row r="1925" spans="1:4">
      <c r="A1925"/>
      <c r="B1925"/>
      <c r="C1925"/>
      <c r="D1925"/>
    </row>
    <row r="1926" spans="1:4">
      <c r="A1926"/>
      <c r="B1926"/>
      <c r="C1926"/>
      <c r="D1926"/>
    </row>
    <row r="1927" spans="1:4">
      <c r="A1927"/>
      <c r="B1927"/>
      <c r="C1927"/>
      <c r="D1927"/>
    </row>
    <row r="1928" spans="1:4">
      <c r="A1928"/>
      <c r="B1928"/>
      <c r="C1928"/>
      <c r="D1928"/>
    </row>
    <row r="1929" spans="1:4">
      <c r="A1929"/>
      <c r="B1929"/>
      <c r="C1929"/>
      <c r="D1929"/>
    </row>
    <row r="1930" spans="1:4">
      <c r="A1930"/>
      <c r="B1930"/>
      <c r="C1930"/>
      <c r="D1930"/>
    </row>
    <row r="1931" spans="1:4">
      <c r="A1931"/>
      <c r="B1931"/>
      <c r="C1931"/>
      <c r="D1931"/>
    </row>
    <row r="1932" spans="1:4">
      <c r="A1932"/>
      <c r="B1932"/>
      <c r="C1932"/>
      <c r="D1932"/>
    </row>
    <row r="1933" spans="1:4">
      <c r="A1933"/>
      <c r="B1933"/>
      <c r="C1933"/>
      <c r="D1933"/>
    </row>
    <row r="1934" spans="1:4">
      <c r="A1934"/>
      <c r="B1934"/>
      <c r="C1934"/>
      <c r="D1934"/>
    </row>
    <row r="1935" spans="1:4">
      <c r="A1935"/>
      <c r="B1935"/>
      <c r="C1935"/>
      <c r="D1935"/>
    </row>
    <row r="1936" spans="1:4">
      <c r="A1936"/>
      <c r="B1936"/>
      <c r="C1936"/>
      <c r="D1936"/>
    </row>
    <row r="1937" spans="1:4">
      <c r="A1937"/>
      <c r="B1937"/>
      <c r="C1937"/>
      <c r="D1937"/>
    </row>
    <row r="1938" spans="1:4">
      <c r="A1938"/>
      <c r="B1938"/>
      <c r="C1938"/>
      <c r="D1938"/>
    </row>
    <row r="1939" spans="1:4">
      <c r="A1939"/>
      <c r="B1939"/>
      <c r="C1939"/>
      <c r="D1939"/>
    </row>
    <row r="1940" spans="1:4">
      <c r="A1940"/>
      <c r="B1940"/>
      <c r="C1940"/>
      <c r="D1940"/>
    </row>
    <row r="1941" spans="1:4">
      <c r="A1941"/>
      <c r="B1941"/>
      <c r="C1941"/>
      <c r="D1941"/>
    </row>
    <row r="1942" spans="1:4">
      <c r="A1942"/>
      <c r="B1942"/>
      <c r="C1942"/>
      <c r="D1942"/>
    </row>
    <row r="1943" spans="1:4">
      <c r="A1943"/>
      <c r="B1943"/>
      <c r="C1943"/>
      <c r="D1943"/>
    </row>
    <row r="1944" spans="1:4">
      <c r="A1944"/>
      <c r="B1944"/>
      <c r="C1944"/>
      <c r="D1944"/>
    </row>
    <row r="1945" spans="1:4">
      <c r="A1945"/>
      <c r="B1945"/>
      <c r="C1945"/>
      <c r="D1945"/>
    </row>
    <row r="1946" spans="1:4">
      <c r="A1946"/>
      <c r="B1946"/>
      <c r="C1946"/>
      <c r="D1946"/>
    </row>
    <row r="1947" spans="1:4">
      <c r="A1947"/>
      <c r="B1947"/>
      <c r="C1947"/>
      <c r="D1947"/>
    </row>
    <row r="1948" spans="1:4">
      <c r="A1948"/>
      <c r="B1948"/>
      <c r="C1948"/>
      <c r="D1948"/>
    </row>
    <row r="1949" spans="1:4">
      <c r="A1949"/>
      <c r="B1949"/>
      <c r="C1949"/>
      <c r="D1949"/>
    </row>
    <row r="1950" spans="1:4">
      <c r="A1950"/>
      <c r="B1950"/>
      <c r="C1950"/>
      <c r="D1950"/>
    </row>
    <row r="1951" spans="1:4">
      <c r="A1951"/>
      <c r="B1951"/>
      <c r="C1951"/>
      <c r="D1951"/>
    </row>
    <row r="1952" spans="1:4">
      <c r="A1952"/>
      <c r="B1952"/>
      <c r="C1952"/>
      <c r="D1952"/>
    </row>
    <row r="1953" spans="1:4">
      <c r="A1953"/>
      <c r="B1953"/>
      <c r="C1953"/>
      <c r="D1953"/>
    </row>
    <row r="1954" spans="1:4">
      <c r="A1954"/>
      <c r="B1954"/>
      <c r="C1954"/>
      <c r="D1954"/>
    </row>
    <row r="1955" spans="1:4">
      <c r="A1955"/>
      <c r="B1955"/>
      <c r="C1955"/>
      <c r="D1955"/>
    </row>
    <row r="1956" spans="1:4">
      <c r="A1956"/>
      <c r="B1956"/>
      <c r="C1956"/>
      <c r="D1956"/>
    </row>
    <row r="1957" spans="1:4">
      <c r="A1957"/>
      <c r="B1957"/>
      <c r="C1957"/>
      <c r="D1957"/>
    </row>
    <row r="1958" spans="1:4">
      <c r="A1958"/>
      <c r="B1958"/>
      <c r="C1958"/>
      <c r="D1958"/>
    </row>
    <row r="1959" spans="1:4">
      <c r="A1959"/>
      <c r="B1959"/>
      <c r="C1959"/>
      <c r="D1959"/>
    </row>
    <row r="1960" spans="1:4">
      <c r="A1960"/>
      <c r="B1960"/>
      <c r="C1960"/>
      <c r="D1960"/>
    </row>
    <row r="1961" spans="1:4">
      <c r="A1961"/>
      <c r="B1961"/>
      <c r="C1961"/>
      <c r="D1961"/>
    </row>
    <row r="1962" spans="1:4">
      <c r="A1962"/>
      <c r="B1962"/>
      <c r="C1962"/>
      <c r="D1962"/>
    </row>
    <row r="1963" spans="1:4">
      <c r="A1963"/>
      <c r="B1963"/>
      <c r="C1963"/>
      <c r="D1963"/>
    </row>
    <row r="1964" spans="1:4">
      <c r="A1964"/>
      <c r="B1964"/>
      <c r="C1964"/>
      <c r="D1964"/>
    </row>
    <row r="1965" spans="1:4">
      <c r="A1965"/>
      <c r="B1965"/>
      <c r="C1965"/>
      <c r="D1965"/>
    </row>
    <row r="1966" spans="1:4">
      <c r="A1966"/>
      <c r="B1966"/>
      <c r="C1966"/>
      <c r="D1966"/>
    </row>
    <row r="1967" spans="1:4">
      <c r="A1967"/>
      <c r="B1967"/>
      <c r="C1967"/>
      <c r="D1967"/>
    </row>
    <row r="1968" spans="1:4">
      <c r="A1968"/>
      <c r="B1968"/>
      <c r="C1968"/>
      <c r="D1968"/>
    </row>
    <row r="1969" spans="1:4">
      <c r="A1969"/>
      <c r="B1969"/>
      <c r="C1969"/>
      <c r="D1969"/>
    </row>
    <row r="1970" spans="1:4">
      <c r="A1970"/>
      <c r="B1970"/>
      <c r="C1970"/>
      <c r="D1970"/>
    </row>
    <row r="1971" spans="1:4">
      <c r="A1971"/>
      <c r="B1971"/>
      <c r="C1971"/>
      <c r="D1971"/>
    </row>
    <row r="1972" spans="1:4">
      <c r="A1972"/>
      <c r="B1972"/>
      <c r="C1972"/>
      <c r="D1972"/>
    </row>
    <row r="1973" spans="1:4">
      <c r="A1973"/>
      <c r="B1973"/>
      <c r="C1973"/>
      <c r="D1973"/>
    </row>
    <row r="1974" spans="1:4">
      <c r="A1974"/>
      <c r="B1974"/>
      <c r="C1974"/>
      <c r="D1974"/>
    </row>
    <row r="1975" spans="1:4">
      <c r="A1975"/>
      <c r="B1975"/>
      <c r="C1975"/>
      <c r="D1975"/>
    </row>
    <row r="1976" spans="1:4">
      <c r="A1976"/>
      <c r="B1976"/>
      <c r="C1976"/>
      <c r="D1976"/>
    </row>
    <row r="1977" spans="1:4">
      <c r="A1977"/>
      <c r="B1977"/>
      <c r="C1977"/>
      <c r="D1977"/>
    </row>
    <row r="1978" spans="1:4">
      <c r="A1978"/>
      <c r="B1978"/>
      <c r="C1978"/>
      <c r="D1978"/>
    </row>
    <row r="1979" spans="1:4">
      <c r="A1979"/>
      <c r="B1979"/>
      <c r="C1979"/>
      <c r="D1979"/>
    </row>
    <row r="1980" spans="1:4">
      <c r="A1980"/>
      <c r="B1980"/>
      <c r="C1980"/>
      <c r="D1980"/>
    </row>
    <row r="1981" spans="1:4">
      <c r="A1981"/>
      <c r="B1981"/>
      <c r="C1981"/>
      <c r="D1981"/>
    </row>
    <row r="1982" spans="1:4">
      <c r="A1982"/>
      <c r="B1982"/>
      <c r="C1982"/>
      <c r="D1982"/>
    </row>
    <row r="1983" spans="1:4">
      <c r="A1983"/>
      <c r="B1983"/>
      <c r="C1983"/>
      <c r="D1983"/>
    </row>
    <row r="1984" spans="1:4">
      <c r="A1984"/>
      <c r="B1984"/>
      <c r="C1984"/>
      <c r="D1984"/>
    </row>
    <row r="1985" spans="1:4">
      <c r="A1985"/>
      <c r="B1985"/>
      <c r="C1985"/>
      <c r="D1985"/>
    </row>
    <row r="1986" spans="1:4">
      <c r="A1986"/>
      <c r="B1986"/>
      <c r="C1986"/>
      <c r="D1986"/>
    </row>
    <row r="1987" spans="1:4">
      <c r="A1987"/>
      <c r="B1987"/>
      <c r="C1987"/>
      <c r="D1987"/>
    </row>
    <row r="1988" spans="1:4">
      <c r="A1988"/>
      <c r="B1988"/>
      <c r="C1988"/>
      <c r="D1988"/>
    </row>
    <row r="1989" spans="1:4">
      <c r="A1989"/>
      <c r="B1989"/>
      <c r="C1989"/>
      <c r="D1989"/>
    </row>
    <row r="1990" spans="1:4">
      <c r="A1990"/>
      <c r="B1990"/>
      <c r="C1990"/>
      <c r="D1990"/>
    </row>
    <row r="1991" spans="1:4">
      <c r="A1991"/>
      <c r="B1991"/>
      <c r="C1991"/>
      <c r="D1991"/>
    </row>
    <row r="1992" spans="1:4">
      <c r="A1992"/>
      <c r="B1992"/>
      <c r="C1992"/>
      <c r="D1992"/>
    </row>
    <row r="1993" spans="1:4">
      <c r="A1993"/>
      <c r="B1993"/>
      <c r="C1993"/>
      <c r="D1993"/>
    </row>
    <row r="1994" spans="1:4">
      <c r="A1994"/>
      <c r="B1994"/>
      <c r="C1994"/>
      <c r="D1994"/>
    </row>
    <row r="1995" spans="1:4">
      <c r="A1995"/>
      <c r="B1995"/>
      <c r="C1995"/>
      <c r="D1995"/>
    </row>
    <row r="1996" spans="1:4">
      <c r="A1996"/>
      <c r="B1996"/>
      <c r="C1996"/>
      <c r="D1996"/>
    </row>
    <row r="1997" spans="1:4">
      <c r="A1997"/>
      <c r="B1997"/>
      <c r="C1997"/>
      <c r="D1997"/>
    </row>
    <row r="1998" spans="1:4">
      <c r="A1998"/>
      <c r="B1998"/>
      <c r="C1998"/>
      <c r="D1998"/>
    </row>
    <row r="1999" spans="1:4">
      <c r="A1999"/>
      <c r="B1999"/>
      <c r="C1999"/>
      <c r="D1999"/>
    </row>
    <row r="2000" spans="1:4">
      <c r="A2000"/>
      <c r="B2000"/>
      <c r="C2000"/>
      <c r="D2000"/>
    </row>
    <row r="2001" spans="1:4">
      <c r="A2001"/>
      <c r="B2001"/>
      <c r="C2001"/>
      <c r="D2001"/>
    </row>
    <row r="2002" spans="1:4">
      <c r="A2002"/>
      <c r="B2002"/>
      <c r="C2002"/>
      <c r="D2002"/>
    </row>
    <row r="2003" spans="1:4">
      <c r="A2003"/>
      <c r="B2003"/>
      <c r="C2003"/>
      <c r="D2003"/>
    </row>
    <row r="2004" spans="1:4">
      <c r="A2004"/>
      <c r="B2004"/>
      <c r="C2004"/>
      <c r="D2004"/>
    </row>
    <row r="2005" spans="1:4">
      <c r="A2005"/>
      <c r="B2005"/>
      <c r="C2005"/>
      <c r="D2005"/>
    </row>
    <row r="2006" spans="1:4">
      <c r="A2006"/>
      <c r="B2006"/>
      <c r="C2006"/>
      <c r="D2006"/>
    </row>
    <row r="2007" spans="1:4">
      <c r="A2007"/>
      <c r="B2007"/>
      <c r="C2007"/>
      <c r="D2007"/>
    </row>
    <row r="2008" spans="1:4">
      <c r="A2008"/>
      <c r="B2008"/>
      <c r="C2008"/>
      <c r="D2008"/>
    </row>
    <row r="2009" spans="1:4">
      <c r="A2009"/>
      <c r="B2009"/>
      <c r="C2009"/>
      <c r="D2009"/>
    </row>
    <row r="2010" spans="1:4">
      <c r="A2010"/>
      <c r="B2010"/>
      <c r="C2010"/>
      <c r="D2010"/>
    </row>
    <row r="2011" spans="1:4">
      <c r="A2011"/>
      <c r="B2011"/>
      <c r="C2011"/>
      <c r="D2011"/>
    </row>
    <row r="2012" spans="1:4">
      <c r="A2012"/>
      <c r="B2012"/>
      <c r="C2012"/>
      <c r="D2012"/>
    </row>
    <row r="2013" spans="1:4">
      <c r="A2013"/>
      <c r="B2013"/>
      <c r="C2013"/>
      <c r="D2013"/>
    </row>
    <row r="2014" spans="1:4">
      <c r="A2014"/>
      <c r="B2014"/>
      <c r="C2014"/>
      <c r="D2014"/>
    </row>
    <row r="2015" spans="1:4">
      <c r="A2015"/>
      <c r="B2015"/>
      <c r="C2015"/>
      <c r="D2015"/>
    </row>
    <row r="2016" spans="1:4">
      <c r="A2016"/>
      <c r="B2016"/>
      <c r="C2016"/>
      <c r="D2016"/>
    </row>
    <row r="2017" spans="1:4">
      <c r="A2017"/>
      <c r="B2017"/>
      <c r="C2017"/>
      <c r="D2017"/>
    </row>
    <row r="2018" spans="1:4">
      <c r="A2018"/>
      <c r="B2018"/>
      <c r="C2018"/>
      <c r="D2018"/>
    </row>
    <row r="2019" spans="1:4">
      <c r="A2019"/>
      <c r="B2019"/>
      <c r="C2019"/>
      <c r="D2019"/>
    </row>
    <row r="2020" spans="1:4">
      <c r="A2020"/>
      <c r="B2020"/>
      <c r="C2020"/>
      <c r="D2020"/>
    </row>
    <row r="2021" spans="1:4">
      <c r="A2021"/>
      <c r="B2021"/>
      <c r="C2021"/>
      <c r="D2021"/>
    </row>
    <row r="2022" spans="1:4">
      <c r="A2022"/>
      <c r="B2022"/>
      <c r="C2022"/>
      <c r="D2022"/>
    </row>
    <row r="2023" spans="1:4">
      <c r="A2023"/>
      <c r="B2023"/>
      <c r="C2023"/>
      <c r="D2023"/>
    </row>
    <row r="2024" spans="1:4">
      <c r="A2024"/>
      <c r="B2024"/>
      <c r="C2024"/>
      <c r="D2024"/>
    </row>
    <row r="2025" spans="1:4">
      <c r="A2025"/>
      <c r="B2025"/>
      <c r="C2025"/>
      <c r="D2025"/>
    </row>
    <row r="2026" spans="1:4">
      <c r="A2026"/>
      <c r="B2026"/>
      <c r="C2026"/>
      <c r="D2026"/>
    </row>
    <row r="2027" spans="1:4">
      <c r="A2027"/>
      <c r="B2027"/>
      <c r="C2027"/>
      <c r="D2027"/>
    </row>
    <row r="2028" spans="1:4">
      <c r="A2028"/>
      <c r="B2028"/>
      <c r="C2028"/>
      <c r="D2028"/>
    </row>
    <row r="2029" spans="1:4">
      <c r="A2029"/>
      <c r="B2029"/>
      <c r="C2029"/>
      <c r="D2029"/>
    </row>
    <row r="2030" spans="1:4">
      <c r="A2030"/>
      <c r="B2030"/>
      <c r="C2030"/>
      <c r="D2030"/>
    </row>
    <row r="2031" spans="1:4">
      <c r="A2031"/>
      <c r="B2031"/>
      <c r="C2031"/>
      <c r="D2031"/>
    </row>
    <row r="2032" spans="1:4">
      <c r="A2032"/>
      <c r="B2032"/>
      <c r="C2032"/>
      <c r="D2032"/>
    </row>
    <row r="2033" spans="1:4">
      <c r="A2033"/>
      <c r="B2033"/>
      <c r="C2033"/>
      <c r="D2033"/>
    </row>
    <row r="2034" spans="1:4">
      <c r="A2034"/>
      <c r="B2034"/>
      <c r="C2034"/>
      <c r="D2034"/>
    </row>
    <row r="2035" spans="1:4">
      <c r="A2035"/>
      <c r="B2035"/>
      <c r="C2035"/>
      <c r="D2035"/>
    </row>
    <row r="2036" spans="1:4">
      <c r="A2036"/>
      <c r="B2036"/>
      <c r="C2036"/>
      <c r="D2036"/>
    </row>
    <row r="2037" spans="1:4">
      <c r="A2037"/>
      <c r="B2037"/>
      <c r="C2037"/>
      <c r="D2037"/>
    </row>
    <row r="2038" spans="1:4">
      <c r="A2038"/>
      <c r="B2038"/>
      <c r="C2038"/>
      <c r="D2038"/>
    </row>
    <row r="2039" spans="1:4">
      <c r="A2039"/>
      <c r="B2039"/>
      <c r="C2039"/>
      <c r="D2039"/>
    </row>
    <row r="2040" spans="1:4">
      <c r="A2040"/>
      <c r="B2040"/>
      <c r="C2040"/>
      <c r="D2040"/>
    </row>
    <row r="2041" spans="1:4">
      <c r="A2041"/>
      <c r="B2041"/>
      <c r="C2041"/>
      <c r="D2041"/>
    </row>
    <row r="2042" spans="1:4">
      <c r="A2042"/>
      <c r="B2042"/>
      <c r="C2042"/>
      <c r="D2042"/>
    </row>
    <row r="2043" spans="1:4">
      <c r="A2043"/>
      <c r="B2043"/>
      <c r="C2043"/>
      <c r="D2043"/>
    </row>
    <row r="2044" spans="1:4">
      <c r="A2044"/>
      <c r="B2044"/>
      <c r="C2044"/>
      <c r="D2044"/>
    </row>
    <row r="2045" spans="1:4">
      <c r="A2045"/>
      <c r="B2045"/>
      <c r="C2045"/>
      <c r="D2045"/>
    </row>
    <row r="2046" spans="1:4">
      <c r="A2046"/>
      <c r="B2046"/>
      <c r="C2046"/>
      <c r="D2046"/>
    </row>
    <row r="2047" spans="1:4">
      <c r="A2047"/>
      <c r="B2047"/>
      <c r="C2047"/>
      <c r="D2047"/>
    </row>
    <row r="2048" spans="1:4">
      <c r="A2048"/>
      <c r="B2048"/>
      <c r="C2048"/>
      <c r="D2048"/>
    </row>
    <row r="2049" spans="1:4">
      <c r="A2049"/>
      <c r="B2049"/>
      <c r="C2049"/>
      <c r="D2049"/>
    </row>
    <row r="2050" spans="1:4">
      <c r="A2050"/>
      <c r="B2050"/>
      <c r="C2050"/>
      <c r="D2050"/>
    </row>
    <row r="2051" spans="1:4">
      <c r="A2051"/>
      <c r="B2051"/>
      <c r="C2051"/>
      <c r="D2051"/>
    </row>
    <row r="2052" spans="1:4">
      <c r="A2052"/>
      <c r="B2052"/>
      <c r="C2052"/>
      <c r="D2052"/>
    </row>
    <row r="2053" spans="1:4">
      <c r="A2053"/>
      <c r="B2053"/>
      <c r="C2053"/>
      <c r="D2053"/>
    </row>
    <row r="2054" spans="1:4">
      <c r="A2054"/>
      <c r="B2054"/>
      <c r="C2054"/>
      <c r="D2054"/>
    </row>
    <row r="2055" spans="1:4">
      <c r="A2055"/>
      <c r="B2055"/>
      <c r="C2055"/>
      <c r="D2055"/>
    </row>
    <row r="2056" spans="1:4">
      <c r="A2056"/>
      <c r="B2056"/>
      <c r="C2056"/>
      <c r="D2056"/>
    </row>
    <row r="2057" spans="1:4">
      <c r="A2057"/>
      <c r="B2057"/>
      <c r="C2057"/>
      <c r="D2057"/>
    </row>
    <row r="2058" spans="1:4">
      <c r="A2058"/>
      <c r="B2058"/>
      <c r="C2058"/>
      <c r="D2058"/>
    </row>
    <row r="2059" spans="1:4">
      <c r="A2059"/>
      <c r="B2059"/>
      <c r="C2059"/>
      <c r="D2059"/>
    </row>
    <row r="2060" spans="1:4">
      <c r="A2060"/>
      <c r="B2060"/>
      <c r="C2060"/>
      <c r="D2060"/>
    </row>
    <row r="2061" spans="1:4">
      <c r="A2061"/>
      <c r="B2061"/>
      <c r="C2061"/>
      <c r="D2061"/>
    </row>
    <row r="2062" spans="1:4">
      <c r="A2062"/>
      <c r="B2062"/>
      <c r="C2062"/>
      <c r="D2062"/>
    </row>
    <row r="2063" spans="1:4">
      <c r="A2063"/>
      <c r="B2063"/>
      <c r="C2063"/>
      <c r="D2063"/>
    </row>
    <row r="2064" spans="1:4">
      <c r="A2064"/>
      <c r="B2064"/>
      <c r="C2064"/>
      <c r="D2064"/>
    </row>
    <row r="2065" spans="1:4">
      <c r="A2065"/>
      <c r="B2065"/>
      <c r="C2065"/>
      <c r="D2065"/>
    </row>
    <row r="2066" spans="1:4">
      <c r="A2066"/>
      <c r="B2066"/>
      <c r="C2066"/>
      <c r="D2066"/>
    </row>
    <row r="2067" spans="1:4">
      <c r="A2067"/>
      <c r="B2067"/>
      <c r="C2067"/>
      <c r="D2067"/>
    </row>
    <row r="2068" spans="1:4">
      <c r="A2068"/>
      <c r="B2068"/>
      <c r="C2068"/>
      <c r="D2068"/>
    </row>
    <row r="2069" spans="1:4">
      <c r="A2069"/>
      <c r="B2069"/>
      <c r="C2069"/>
      <c r="D2069"/>
    </row>
    <row r="2070" spans="1:4">
      <c r="A2070"/>
      <c r="B2070"/>
      <c r="C2070"/>
      <c r="D2070"/>
    </row>
    <row r="2071" spans="1:4">
      <c r="A2071"/>
      <c r="B2071"/>
      <c r="C2071"/>
      <c r="D2071"/>
    </row>
    <row r="2072" spans="1:4">
      <c r="A2072"/>
      <c r="B2072"/>
      <c r="C2072"/>
      <c r="D2072"/>
    </row>
    <row r="2073" spans="1:4">
      <c r="A2073"/>
      <c r="B2073"/>
      <c r="C2073"/>
      <c r="D2073"/>
    </row>
    <row r="2074" spans="1:4">
      <c r="A2074"/>
      <c r="B2074"/>
      <c r="C2074"/>
      <c r="D2074"/>
    </row>
    <row r="2075" spans="1:4">
      <c r="A2075"/>
      <c r="B2075"/>
      <c r="C2075"/>
      <c r="D2075"/>
    </row>
    <row r="2076" spans="1:4">
      <c r="A2076"/>
      <c r="B2076"/>
      <c r="C2076"/>
      <c r="D2076"/>
    </row>
    <row r="2077" spans="1:4">
      <c r="A2077"/>
      <c r="B2077"/>
      <c r="C2077"/>
      <c r="D2077"/>
    </row>
    <row r="2078" spans="1:4">
      <c r="A2078"/>
      <c r="B2078"/>
      <c r="C2078"/>
      <c r="D2078"/>
    </row>
    <row r="2079" spans="1:4">
      <c r="A2079"/>
      <c r="B2079"/>
      <c r="C2079"/>
      <c r="D2079"/>
    </row>
    <row r="2080" spans="1:4">
      <c r="A2080"/>
      <c r="B2080"/>
      <c r="C2080"/>
      <c r="D2080"/>
    </row>
    <row r="2081" spans="1:4">
      <c r="A2081"/>
      <c r="B2081"/>
      <c r="C2081"/>
      <c r="D2081"/>
    </row>
    <row r="2082" spans="1:4">
      <c r="A2082"/>
      <c r="B2082"/>
      <c r="C2082"/>
      <c r="D2082"/>
    </row>
    <row r="2083" spans="1:4">
      <c r="A2083"/>
      <c r="B2083"/>
      <c r="C2083"/>
      <c r="D2083"/>
    </row>
    <row r="2084" spans="1:4">
      <c r="A2084"/>
      <c r="B2084"/>
      <c r="C2084"/>
      <c r="D2084"/>
    </row>
    <row r="2085" spans="1:4">
      <c r="A2085"/>
      <c r="B2085"/>
      <c r="C2085"/>
      <c r="D2085"/>
    </row>
    <row r="2086" spans="1:4">
      <c r="A2086"/>
      <c r="B2086"/>
      <c r="C2086"/>
      <c r="D2086"/>
    </row>
    <row r="2087" spans="1:4">
      <c r="A2087"/>
      <c r="B2087"/>
      <c r="C2087"/>
      <c r="D2087"/>
    </row>
    <row r="2088" spans="1:4">
      <c r="A2088"/>
      <c r="B2088"/>
      <c r="C2088"/>
      <c r="D2088"/>
    </row>
    <row r="2089" spans="1:4">
      <c r="A2089"/>
      <c r="B2089"/>
      <c r="C2089"/>
      <c r="D2089"/>
    </row>
    <row r="2090" spans="1:4">
      <c r="A2090"/>
      <c r="B2090"/>
      <c r="C2090"/>
      <c r="D2090"/>
    </row>
    <row r="2091" spans="1:4">
      <c r="A2091"/>
      <c r="B2091"/>
      <c r="C2091"/>
      <c r="D2091"/>
    </row>
    <row r="2092" spans="1:4">
      <c r="A2092"/>
      <c r="B2092"/>
      <c r="C2092"/>
      <c r="D2092"/>
    </row>
    <row r="2093" spans="1:4">
      <c r="A2093"/>
      <c r="B2093"/>
      <c r="C2093"/>
      <c r="D2093"/>
    </row>
    <row r="2094" spans="1:4">
      <c r="A2094"/>
      <c r="B2094"/>
      <c r="C2094"/>
      <c r="D2094"/>
    </row>
    <row r="2095" spans="1:4">
      <c r="A2095"/>
      <c r="B2095"/>
      <c r="C2095"/>
      <c r="D2095"/>
    </row>
    <row r="2096" spans="1:4">
      <c r="A2096"/>
      <c r="B2096"/>
      <c r="C2096"/>
      <c r="D2096"/>
    </row>
    <row r="2097" spans="1:4">
      <c r="A2097"/>
      <c r="B2097"/>
      <c r="C2097"/>
      <c r="D2097"/>
    </row>
    <row r="2098" spans="1:4">
      <c r="A2098"/>
      <c r="B2098"/>
      <c r="C2098"/>
      <c r="D2098"/>
    </row>
    <row r="2099" spans="1:4">
      <c r="A2099"/>
      <c r="B2099"/>
      <c r="C2099"/>
      <c r="D2099"/>
    </row>
    <row r="2100" spans="1:4">
      <c r="A2100"/>
      <c r="B2100"/>
      <c r="C2100"/>
      <c r="D2100"/>
    </row>
    <row r="2101" spans="1:4">
      <c r="A2101"/>
      <c r="B2101"/>
      <c r="C2101"/>
      <c r="D2101"/>
    </row>
    <row r="2102" spans="1:4">
      <c r="A2102"/>
      <c r="B2102"/>
      <c r="C2102"/>
      <c r="D2102"/>
    </row>
    <row r="2103" spans="1:4">
      <c r="A2103"/>
      <c r="B2103"/>
      <c r="C2103"/>
      <c r="D2103"/>
    </row>
    <row r="2104" spans="1:4">
      <c r="A2104"/>
      <c r="B2104"/>
      <c r="C2104"/>
      <c r="D2104"/>
    </row>
    <row r="2105" spans="1:4">
      <c r="A2105"/>
      <c r="B2105"/>
      <c r="C2105"/>
      <c r="D2105"/>
    </row>
    <row r="2106" spans="1:4">
      <c r="A2106"/>
      <c r="B2106"/>
      <c r="C2106"/>
      <c r="D2106"/>
    </row>
    <row r="2107" spans="1:4">
      <c r="A2107"/>
      <c r="B2107"/>
      <c r="C2107"/>
      <c r="D2107"/>
    </row>
    <row r="2108" spans="1:4">
      <c r="A2108"/>
      <c r="B2108"/>
      <c r="C2108"/>
      <c r="D2108"/>
    </row>
    <row r="2109" spans="1:4">
      <c r="A2109"/>
      <c r="B2109"/>
      <c r="C2109"/>
      <c r="D2109"/>
    </row>
    <row r="2110" spans="1:4">
      <c r="A2110"/>
      <c r="B2110"/>
      <c r="C2110"/>
      <c r="D2110"/>
    </row>
    <row r="2111" spans="1:4">
      <c r="A2111"/>
      <c r="B2111"/>
      <c r="C2111"/>
      <c r="D2111"/>
    </row>
    <row r="2112" spans="1:4">
      <c r="A2112"/>
      <c r="B2112"/>
      <c r="C2112"/>
      <c r="D2112"/>
    </row>
    <row r="2113" spans="1:4">
      <c r="A2113"/>
      <c r="B2113"/>
      <c r="C2113"/>
      <c r="D2113"/>
    </row>
    <row r="2114" spans="1:4">
      <c r="A2114"/>
      <c r="B2114"/>
      <c r="C2114"/>
      <c r="D2114"/>
    </row>
    <row r="2115" spans="1:4">
      <c r="A2115"/>
      <c r="B2115"/>
      <c r="C2115"/>
      <c r="D2115"/>
    </row>
    <row r="2116" spans="1:4">
      <c r="A2116"/>
      <c r="B2116"/>
      <c r="C2116"/>
      <c r="D2116"/>
    </row>
    <row r="2117" spans="1:4">
      <c r="A2117"/>
      <c r="B2117"/>
      <c r="C2117"/>
      <c r="D2117"/>
    </row>
    <row r="2118" spans="1:4">
      <c r="A2118"/>
      <c r="B2118"/>
      <c r="C2118"/>
      <c r="D2118"/>
    </row>
    <row r="2119" spans="1:4">
      <c r="A2119"/>
      <c r="B2119"/>
      <c r="C2119"/>
      <c r="D2119"/>
    </row>
    <row r="2120" spans="1:4">
      <c r="A2120"/>
      <c r="B2120"/>
      <c r="C2120"/>
      <c r="D2120"/>
    </row>
    <row r="2121" spans="1:4">
      <c r="A2121"/>
      <c r="B2121"/>
      <c r="C2121"/>
      <c r="D2121"/>
    </row>
    <row r="2122" spans="1:4">
      <c r="A2122"/>
      <c r="B2122"/>
      <c r="C2122"/>
      <c r="D2122"/>
    </row>
    <row r="2123" spans="1:4">
      <c r="A2123"/>
      <c r="B2123"/>
      <c r="C2123"/>
      <c r="D2123"/>
    </row>
    <row r="2124" spans="1:4">
      <c r="A2124"/>
      <c r="B2124"/>
      <c r="C2124"/>
      <c r="D2124"/>
    </row>
    <row r="2125" spans="1:4">
      <c r="A2125"/>
      <c r="B2125"/>
      <c r="C2125"/>
      <c r="D2125"/>
    </row>
    <row r="2126" spans="1:4">
      <c r="A2126"/>
      <c r="B2126"/>
      <c r="C2126"/>
      <c r="D2126"/>
    </row>
    <row r="2127" spans="1:4">
      <c r="A2127"/>
      <c r="B2127"/>
      <c r="C2127"/>
      <c r="D2127"/>
    </row>
    <row r="2128" spans="1:4">
      <c r="A2128"/>
      <c r="B2128"/>
      <c r="C2128"/>
      <c r="D2128"/>
    </row>
    <row r="2129" spans="1:4">
      <c r="A2129"/>
      <c r="B2129"/>
      <c r="C2129"/>
      <c r="D2129"/>
    </row>
    <row r="2130" spans="1:4">
      <c r="A2130"/>
      <c r="B2130"/>
      <c r="C2130"/>
      <c r="D2130"/>
    </row>
    <row r="2131" spans="1:4">
      <c r="A2131"/>
      <c r="B2131"/>
      <c r="C2131"/>
      <c r="D2131"/>
    </row>
    <row r="2132" spans="1:4">
      <c r="A2132"/>
      <c r="B2132"/>
      <c r="C2132"/>
      <c r="D2132"/>
    </row>
    <row r="2133" spans="1:4">
      <c r="A2133"/>
      <c r="B2133"/>
      <c r="C2133"/>
      <c r="D2133"/>
    </row>
    <row r="2134" spans="1:4">
      <c r="A2134"/>
      <c r="B2134"/>
      <c r="C2134"/>
      <c r="D2134"/>
    </row>
    <row r="2135" spans="1:4">
      <c r="A2135"/>
      <c r="B2135"/>
      <c r="C2135"/>
      <c r="D2135"/>
    </row>
    <row r="2136" spans="1:4">
      <c r="A2136"/>
      <c r="B2136"/>
      <c r="C2136"/>
      <c r="D2136"/>
    </row>
    <row r="2137" spans="1:4">
      <c r="A2137"/>
      <c r="B2137"/>
      <c r="C2137"/>
      <c r="D2137"/>
    </row>
    <row r="2138" spans="1:4">
      <c r="A2138"/>
      <c r="B2138"/>
      <c r="C2138"/>
      <c r="D2138"/>
    </row>
    <row r="2139" spans="1:4">
      <c r="A2139"/>
      <c r="B2139"/>
      <c r="C2139"/>
      <c r="D2139"/>
    </row>
    <row r="2140" spans="1:4">
      <c r="A2140"/>
      <c r="B2140"/>
      <c r="C2140"/>
      <c r="D2140"/>
    </row>
    <row r="2141" spans="1:4">
      <c r="A2141"/>
      <c r="B2141"/>
      <c r="C2141"/>
      <c r="D2141"/>
    </row>
    <row r="2142" spans="1:4">
      <c r="A2142"/>
      <c r="B2142"/>
      <c r="C2142"/>
      <c r="D2142"/>
    </row>
    <row r="2143" spans="1:4">
      <c r="A2143"/>
      <c r="B2143"/>
      <c r="C2143"/>
      <c r="D2143"/>
    </row>
    <row r="2144" spans="1:4">
      <c r="A2144"/>
      <c r="B2144"/>
      <c r="C2144"/>
      <c r="D2144"/>
    </row>
    <row r="2145" spans="1:4">
      <c r="A2145"/>
      <c r="B2145"/>
      <c r="C2145"/>
      <c r="D2145"/>
    </row>
    <row r="2146" spans="1:4">
      <c r="A2146"/>
      <c r="B2146"/>
      <c r="C2146"/>
      <c r="D2146"/>
    </row>
    <row r="2147" spans="1:4">
      <c r="A2147"/>
      <c r="B2147"/>
      <c r="C2147"/>
      <c r="D2147"/>
    </row>
    <row r="2148" spans="1:4">
      <c r="A2148"/>
      <c r="B2148"/>
      <c r="C2148"/>
      <c r="D2148"/>
    </row>
    <row r="2149" spans="1:4">
      <c r="A2149"/>
      <c r="B2149"/>
      <c r="C2149"/>
      <c r="D2149"/>
    </row>
    <row r="2150" spans="1:4">
      <c r="A2150"/>
      <c r="B2150"/>
      <c r="C2150"/>
      <c r="D2150"/>
    </row>
    <row r="2151" spans="1:4">
      <c r="A2151"/>
      <c r="B2151"/>
      <c r="C2151"/>
      <c r="D2151"/>
    </row>
    <row r="2152" spans="1:4">
      <c r="A2152"/>
      <c r="B2152"/>
      <c r="C2152"/>
      <c r="D2152"/>
    </row>
    <row r="2153" spans="1:4">
      <c r="A2153"/>
      <c r="B2153"/>
      <c r="C2153"/>
      <c r="D2153"/>
    </row>
    <row r="2154" spans="1:4">
      <c r="A2154"/>
      <c r="B2154"/>
      <c r="C2154"/>
      <c r="D2154"/>
    </row>
    <row r="2155" spans="1:4">
      <c r="A2155"/>
      <c r="B2155"/>
      <c r="C2155"/>
      <c r="D2155"/>
    </row>
    <row r="2156" spans="1:4">
      <c r="A2156"/>
      <c r="B2156"/>
      <c r="C2156"/>
      <c r="D2156"/>
    </row>
    <row r="2157" spans="1:4">
      <c r="A2157"/>
      <c r="B2157"/>
      <c r="C2157"/>
      <c r="D2157"/>
    </row>
    <row r="2158" spans="1:4">
      <c r="A2158"/>
      <c r="B2158"/>
      <c r="C2158"/>
      <c r="D2158"/>
    </row>
    <row r="2159" spans="1:4">
      <c r="A2159"/>
      <c r="B2159"/>
      <c r="C2159"/>
      <c r="D2159"/>
    </row>
    <row r="2160" spans="1:4">
      <c r="A2160"/>
      <c r="B2160"/>
      <c r="C2160"/>
      <c r="D2160"/>
    </row>
    <row r="2161" spans="1:4">
      <c r="A2161"/>
      <c r="B2161"/>
      <c r="C2161"/>
      <c r="D2161"/>
    </row>
    <row r="2162" spans="1:4">
      <c r="A2162"/>
      <c r="B2162"/>
      <c r="C2162"/>
      <c r="D2162"/>
    </row>
    <row r="2163" spans="1:4">
      <c r="A2163"/>
      <c r="B2163"/>
      <c r="C2163"/>
      <c r="D2163"/>
    </row>
    <row r="2164" spans="1:4">
      <c r="A2164"/>
      <c r="B2164"/>
      <c r="C2164"/>
      <c r="D2164"/>
    </row>
    <row r="2165" spans="1:4">
      <c r="A2165"/>
      <c r="B2165"/>
      <c r="C2165"/>
      <c r="D2165"/>
    </row>
    <row r="2166" spans="1:4">
      <c r="A2166"/>
      <c r="B2166"/>
      <c r="C2166"/>
      <c r="D2166"/>
    </row>
    <row r="2167" spans="1:4">
      <c r="A2167"/>
      <c r="B2167"/>
      <c r="C2167"/>
      <c r="D2167"/>
    </row>
    <row r="2168" spans="1:4">
      <c r="A2168"/>
      <c r="B2168"/>
      <c r="C2168"/>
      <c r="D2168"/>
    </row>
    <row r="2169" spans="1:4">
      <c r="A2169"/>
      <c r="B2169"/>
      <c r="C2169"/>
      <c r="D2169"/>
    </row>
    <row r="2170" spans="1:4">
      <c r="A2170"/>
      <c r="B2170"/>
      <c r="C2170"/>
      <c r="D2170"/>
    </row>
    <row r="2171" spans="1:4">
      <c r="A2171"/>
      <c r="B2171"/>
      <c r="C2171"/>
      <c r="D2171"/>
    </row>
    <row r="2172" spans="1:4">
      <c r="A2172"/>
      <c r="B2172"/>
      <c r="C2172"/>
      <c r="D2172"/>
    </row>
    <row r="2173" spans="1:4">
      <c r="A2173"/>
      <c r="B2173"/>
      <c r="C2173"/>
      <c r="D2173"/>
    </row>
    <row r="2174" spans="1:4">
      <c r="A2174"/>
      <c r="B2174"/>
      <c r="C2174"/>
      <c r="D2174"/>
    </row>
    <row r="2175" spans="1:4">
      <c r="A2175"/>
      <c r="B2175"/>
      <c r="C2175"/>
      <c r="D2175"/>
    </row>
    <row r="2176" spans="1:4">
      <c r="A2176"/>
      <c r="B2176"/>
      <c r="C2176"/>
      <c r="D2176"/>
    </row>
    <row r="2177" spans="1:4">
      <c r="A2177"/>
      <c r="B2177"/>
      <c r="C2177"/>
      <c r="D2177"/>
    </row>
    <row r="2178" spans="1:4">
      <c r="A2178"/>
      <c r="B2178"/>
      <c r="C2178"/>
      <c r="D2178"/>
    </row>
    <row r="2179" spans="1:4">
      <c r="A2179"/>
      <c r="B2179"/>
      <c r="C2179"/>
      <c r="D2179"/>
    </row>
    <row r="2180" spans="1:4">
      <c r="A2180"/>
      <c r="B2180"/>
      <c r="C2180"/>
      <c r="D2180"/>
    </row>
    <row r="2181" spans="1:4">
      <c r="A2181"/>
      <c r="B2181"/>
      <c r="C2181"/>
      <c r="D2181"/>
    </row>
    <row r="2182" spans="1:4">
      <c r="A2182"/>
      <c r="B2182"/>
      <c r="C2182"/>
      <c r="D2182"/>
    </row>
    <row r="2183" spans="1:4">
      <c r="A2183"/>
      <c r="B2183"/>
      <c r="C2183"/>
      <c r="D2183"/>
    </row>
    <row r="2184" spans="1:4">
      <c r="A2184"/>
      <c r="B2184"/>
      <c r="C2184"/>
      <c r="D2184"/>
    </row>
    <row r="2185" spans="1:4">
      <c r="A2185"/>
      <c r="B2185"/>
      <c r="C2185"/>
      <c r="D2185"/>
    </row>
    <row r="2186" spans="1:4">
      <c r="A2186"/>
      <c r="B2186"/>
      <c r="C2186"/>
      <c r="D2186"/>
    </row>
    <row r="2187" spans="1:4">
      <c r="A2187"/>
      <c r="B2187"/>
      <c r="C2187"/>
      <c r="D2187"/>
    </row>
    <row r="2188" spans="1:4">
      <c r="A2188"/>
      <c r="B2188"/>
      <c r="C2188"/>
      <c r="D2188"/>
    </row>
    <row r="2189" spans="1:4">
      <c r="A2189"/>
      <c r="B2189"/>
      <c r="C2189"/>
      <c r="D2189"/>
    </row>
    <row r="2190" spans="1:4">
      <c r="A2190"/>
      <c r="B2190"/>
      <c r="C2190"/>
      <c r="D2190"/>
    </row>
    <row r="2191" spans="1:4">
      <c r="A2191"/>
      <c r="B2191"/>
      <c r="C2191"/>
      <c r="D2191"/>
    </row>
    <row r="2192" spans="1:4">
      <c r="A2192"/>
      <c r="B2192"/>
      <c r="C2192"/>
      <c r="D2192"/>
    </row>
    <row r="2193" spans="1:4">
      <c r="A2193"/>
      <c r="B2193"/>
      <c r="C2193"/>
      <c r="D2193"/>
    </row>
    <row r="2194" spans="1:4">
      <c r="A2194"/>
      <c r="B2194"/>
      <c r="C2194"/>
      <c r="D2194"/>
    </row>
    <row r="2195" spans="1:4">
      <c r="A2195"/>
      <c r="B2195"/>
      <c r="C2195"/>
      <c r="D2195"/>
    </row>
    <row r="2196" spans="1:4">
      <c r="A2196"/>
      <c r="B2196"/>
      <c r="C2196"/>
      <c r="D2196"/>
    </row>
    <row r="2197" spans="1:4">
      <c r="A2197"/>
      <c r="B2197"/>
      <c r="C2197"/>
      <c r="D2197"/>
    </row>
    <row r="2198" spans="1:4">
      <c r="A2198"/>
      <c r="B2198"/>
      <c r="C2198"/>
      <c r="D2198"/>
    </row>
    <row r="2199" spans="1:4">
      <c r="A2199"/>
      <c r="B2199"/>
      <c r="C2199"/>
      <c r="D2199"/>
    </row>
    <row r="2200" spans="1:4">
      <c r="A2200"/>
      <c r="B2200"/>
      <c r="C2200"/>
      <c r="D2200"/>
    </row>
    <row r="2201" spans="1:4">
      <c r="A2201"/>
      <c r="B2201"/>
      <c r="C2201"/>
      <c r="D2201"/>
    </row>
    <row r="2202" spans="1:4">
      <c r="A2202"/>
      <c r="B2202"/>
      <c r="C2202"/>
      <c r="D2202"/>
    </row>
    <row r="2203" spans="1:4">
      <c r="A2203"/>
      <c r="B2203"/>
      <c r="C2203"/>
      <c r="D2203"/>
    </row>
    <row r="2204" spans="1:4">
      <c r="A2204"/>
      <c r="B2204"/>
      <c r="C2204"/>
      <c r="D2204"/>
    </row>
    <row r="2205" spans="1:4">
      <c r="A2205"/>
      <c r="B2205"/>
      <c r="C2205"/>
      <c r="D2205"/>
    </row>
    <row r="2206" spans="1:4">
      <c r="A2206"/>
      <c r="B2206"/>
      <c r="C2206"/>
      <c r="D2206"/>
    </row>
    <row r="2207" spans="1:4">
      <c r="A2207"/>
      <c r="B2207"/>
      <c r="C2207"/>
      <c r="D2207"/>
    </row>
    <row r="2208" spans="1:4">
      <c r="A2208"/>
      <c r="B2208"/>
      <c r="C2208"/>
      <c r="D2208"/>
    </row>
    <row r="2209" spans="1:4">
      <c r="A2209"/>
      <c r="B2209"/>
      <c r="C2209"/>
      <c r="D2209"/>
    </row>
    <row r="2210" spans="1:4">
      <c r="A2210"/>
      <c r="B2210"/>
      <c r="C2210"/>
      <c r="D2210"/>
    </row>
    <row r="2211" spans="1:4">
      <c r="A2211"/>
      <c r="B2211"/>
      <c r="C2211"/>
      <c r="D2211"/>
    </row>
    <row r="2212" spans="1:4">
      <c r="A2212"/>
      <c r="B2212"/>
      <c r="C2212"/>
      <c r="D2212"/>
    </row>
    <row r="2213" spans="1:4">
      <c r="A2213"/>
      <c r="B2213"/>
      <c r="C2213"/>
      <c r="D2213"/>
    </row>
    <row r="2214" spans="1:4">
      <c r="A2214"/>
      <c r="B2214"/>
      <c r="C2214"/>
      <c r="D2214"/>
    </row>
    <row r="2215" spans="1:4">
      <c r="A2215"/>
      <c r="B2215"/>
      <c r="C2215"/>
      <c r="D2215"/>
    </row>
    <row r="2216" spans="1:4">
      <c r="A2216"/>
      <c r="B2216"/>
      <c r="C2216"/>
      <c r="D2216"/>
    </row>
    <row r="2217" spans="1:4">
      <c r="A2217"/>
      <c r="B2217"/>
      <c r="C2217"/>
      <c r="D2217"/>
    </row>
    <row r="2218" spans="1:4">
      <c r="A2218"/>
      <c r="B2218"/>
      <c r="C2218"/>
      <c r="D2218"/>
    </row>
    <row r="2219" spans="1:4">
      <c r="A2219"/>
      <c r="B2219"/>
      <c r="C2219"/>
      <c r="D2219"/>
    </row>
    <row r="2220" spans="1:4">
      <c r="A2220"/>
      <c r="B2220"/>
      <c r="C2220"/>
      <c r="D2220"/>
    </row>
    <row r="2221" spans="1:4">
      <c r="A2221"/>
      <c r="B2221"/>
      <c r="C2221"/>
      <c r="D2221"/>
    </row>
    <row r="2222" spans="1:4">
      <c r="A2222"/>
      <c r="B2222"/>
      <c r="C2222"/>
      <c r="D2222"/>
    </row>
    <row r="2223" spans="1:4">
      <c r="A2223"/>
      <c r="B2223"/>
      <c r="C2223"/>
      <c r="D2223"/>
    </row>
    <row r="2224" spans="1:4">
      <c r="A2224"/>
      <c r="B2224"/>
      <c r="C2224"/>
      <c r="D2224"/>
    </row>
    <row r="2225" spans="1:4">
      <c r="A2225"/>
      <c r="B2225"/>
      <c r="C2225"/>
      <c r="D2225"/>
    </row>
    <row r="2226" spans="1:4">
      <c r="A2226"/>
      <c r="B2226"/>
      <c r="C2226"/>
      <c r="D2226"/>
    </row>
    <row r="2227" spans="1:4">
      <c r="A2227"/>
      <c r="B2227"/>
      <c r="C2227"/>
      <c r="D2227"/>
    </row>
    <row r="2228" spans="1:4">
      <c r="A2228"/>
      <c r="B2228"/>
      <c r="C2228"/>
      <c r="D2228"/>
    </row>
    <row r="2229" spans="1:4">
      <c r="A2229"/>
      <c r="B2229"/>
      <c r="C2229"/>
      <c r="D2229"/>
    </row>
    <row r="2230" spans="1:4">
      <c r="A2230"/>
      <c r="B2230"/>
      <c r="C2230"/>
      <c r="D2230"/>
    </row>
    <row r="2231" spans="1:4">
      <c r="A2231"/>
      <c r="B2231"/>
      <c r="C2231"/>
      <c r="D2231"/>
    </row>
    <row r="2232" spans="1:4">
      <c r="A2232"/>
      <c r="B2232"/>
      <c r="C2232"/>
      <c r="D2232"/>
    </row>
    <row r="2233" spans="1:4">
      <c r="A2233"/>
      <c r="B2233"/>
      <c r="C2233"/>
      <c r="D2233"/>
    </row>
    <row r="2234" spans="1:4">
      <c r="A2234"/>
      <c r="B2234"/>
      <c r="C2234"/>
      <c r="D2234"/>
    </row>
    <row r="2235" spans="1:4">
      <c r="A2235"/>
      <c r="B2235"/>
      <c r="C2235"/>
      <c r="D2235"/>
    </row>
    <row r="2236" spans="1:4">
      <c r="A2236"/>
      <c r="B2236"/>
      <c r="C2236"/>
      <c r="D2236"/>
    </row>
    <row r="2237" spans="1:4">
      <c r="A2237"/>
      <c r="B2237"/>
      <c r="C2237"/>
      <c r="D2237"/>
    </row>
    <row r="2238" spans="1:4">
      <c r="A2238"/>
      <c r="B2238"/>
      <c r="C2238"/>
      <c r="D2238"/>
    </row>
    <row r="2239" spans="1:4">
      <c r="A2239"/>
      <c r="B2239"/>
      <c r="C2239"/>
      <c r="D2239"/>
    </row>
    <row r="2240" spans="1:4">
      <c r="A2240"/>
      <c r="B2240"/>
      <c r="C2240"/>
      <c r="D2240"/>
    </row>
    <row r="2241" spans="1:4">
      <c r="A2241"/>
      <c r="B2241"/>
      <c r="C2241"/>
      <c r="D2241"/>
    </row>
    <row r="2242" spans="1:4">
      <c r="A2242"/>
      <c r="B2242"/>
      <c r="C2242"/>
      <c r="D2242"/>
    </row>
    <row r="2243" spans="1:4">
      <c r="A2243"/>
      <c r="B2243"/>
      <c r="C2243"/>
      <c r="D2243"/>
    </row>
    <row r="2244" spans="1:4">
      <c r="A2244"/>
      <c r="B2244"/>
      <c r="C2244"/>
      <c r="D2244"/>
    </row>
    <row r="2245" spans="1:4">
      <c r="A2245"/>
      <c r="B2245"/>
      <c r="C2245"/>
      <c r="D2245"/>
    </row>
    <row r="2246" spans="1:4">
      <c r="A2246"/>
      <c r="B2246"/>
      <c r="C2246"/>
      <c r="D2246"/>
    </row>
    <row r="2247" spans="1:4">
      <c r="A2247"/>
      <c r="B2247"/>
      <c r="C2247"/>
      <c r="D2247"/>
    </row>
    <row r="2248" spans="1:4">
      <c r="A2248"/>
      <c r="B2248"/>
      <c r="C2248"/>
      <c r="D2248"/>
    </row>
    <row r="2249" spans="1:4">
      <c r="A2249"/>
      <c r="B2249"/>
      <c r="C2249"/>
      <c r="D2249"/>
    </row>
    <row r="2250" spans="1:4">
      <c r="A2250"/>
      <c r="B2250"/>
      <c r="C2250"/>
      <c r="D2250"/>
    </row>
    <row r="2251" spans="1:4">
      <c r="A2251"/>
      <c r="B2251"/>
      <c r="C2251"/>
      <c r="D2251"/>
    </row>
    <row r="2252" spans="1:4">
      <c r="A2252"/>
      <c r="B2252"/>
      <c r="C2252"/>
      <c r="D2252"/>
    </row>
    <row r="2253" spans="1:4">
      <c r="A2253"/>
      <c r="B2253"/>
      <c r="C2253"/>
      <c r="D2253"/>
    </row>
    <row r="2254" spans="1:4">
      <c r="A2254"/>
      <c r="B2254"/>
      <c r="C2254"/>
      <c r="D2254"/>
    </row>
    <row r="2255" spans="1:4">
      <c r="A2255"/>
      <c r="B2255"/>
      <c r="C2255"/>
      <c r="D2255"/>
    </row>
    <row r="2256" spans="1:4">
      <c r="A2256"/>
      <c r="B2256"/>
      <c r="C2256"/>
      <c r="D2256"/>
    </row>
    <row r="2257" spans="1:4">
      <c r="A2257"/>
      <c r="B2257"/>
      <c r="C2257"/>
      <c r="D2257"/>
    </row>
    <row r="2258" spans="1:4">
      <c r="A2258"/>
      <c r="B2258"/>
      <c r="C2258"/>
      <c r="D2258"/>
    </row>
    <row r="2259" spans="1:4">
      <c r="A2259"/>
      <c r="B2259"/>
      <c r="C2259"/>
      <c r="D2259"/>
    </row>
    <row r="2260" spans="1:4">
      <c r="A2260"/>
      <c r="B2260"/>
      <c r="C2260"/>
      <c r="D2260"/>
    </row>
    <row r="2261" spans="1:4">
      <c r="A2261"/>
      <c r="B2261"/>
      <c r="C2261"/>
      <c r="D2261"/>
    </row>
    <row r="2262" spans="1:4">
      <c r="A2262"/>
      <c r="B2262"/>
      <c r="C2262"/>
      <c r="D2262"/>
    </row>
    <row r="2263" spans="1:4">
      <c r="A2263"/>
      <c r="B2263"/>
      <c r="C2263"/>
      <c r="D2263"/>
    </row>
    <row r="2264" spans="1:4">
      <c r="A2264"/>
      <c r="B2264"/>
      <c r="C2264"/>
      <c r="D2264"/>
    </row>
    <row r="2265" spans="1:4">
      <c r="A2265"/>
      <c r="B2265"/>
      <c r="C2265"/>
      <c r="D2265"/>
    </row>
    <row r="2266" spans="1:4">
      <c r="A2266"/>
      <c r="B2266"/>
      <c r="C2266"/>
      <c r="D2266"/>
    </row>
    <row r="2267" spans="1:4">
      <c r="A2267"/>
      <c r="B2267"/>
      <c r="C2267"/>
      <c r="D2267"/>
    </row>
    <row r="2268" spans="1:4">
      <c r="A2268"/>
      <c r="B2268"/>
      <c r="C2268"/>
      <c r="D2268"/>
    </row>
    <row r="2269" spans="1:4">
      <c r="A2269"/>
      <c r="B2269"/>
      <c r="C2269"/>
      <c r="D2269"/>
    </row>
    <row r="2270" spans="1:4">
      <c r="A2270"/>
      <c r="B2270"/>
      <c r="C2270"/>
      <c r="D2270"/>
    </row>
    <row r="2271" spans="1:4">
      <c r="A2271"/>
      <c r="B2271"/>
      <c r="C2271"/>
      <c r="D2271"/>
    </row>
    <row r="2272" spans="1:4">
      <c r="A2272"/>
      <c r="B2272"/>
      <c r="C2272"/>
      <c r="D2272"/>
    </row>
    <row r="2273" spans="1:4">
      <c r="A2273"/>
      <c r="B2273"/>
      <c r="C2273"/>
      <c r="D2273"/>
    </row>
    <row r="2274" spans="1:4">
      <c r="A2274"/>
      <c r="B2274"/>
      <c r="C2274"/>
      <c r="D2274"/>
    </row>
    <row r="2275" spans="1:4">
      <c r="A2275"/>
      <c r="B2275"/>
      <c r="C2275"/>
      <c r="D2275"/>
    </row>
    <row r="2276" spans="1:4">
      <c r="A2276"/>
      <c r="B2276"/>
      <c r="C2276"/>
      <c r="D2276"/>
    </row>
    <row r="2277" spans="1:4">
      <c r="A2277"/>
      <c r="B2277"/>
      <c r="C2277"/>
      <c r="D2277"/>
    </row>
    <row r="2278" spans="1:4">
      <c r="A2278"/>
      <c r="B2278"/>
      <c r="C2278"/>
      <c r="D2278"/>
    </row>
    <row r="2279" spans="1:4">
      <c r="A2279"/>
      <c r="B2279"/>
      <c r="C2279"/>
      <c r="D2279"/>
    </row>
    <row r="2280" spans="1:4">
      <c r="A2280"/>
      <c r="B2280"/>
      <c r="C2280"/>
      <c r="D2280"/>
    </row>
    <row r="2281" spans="1:4">
      <c r="A2281"/>
      <c r="B2281"/>
      <c r="C2281"/>
      <c r="D2281"/>
    </row>
    <row r="2282" spans="1:4">
      <c r="A2282"/>
      <c r="B2282"/>
      <c r="C2282"/>
      <c r="D2282"/>
    </row>
    <row r="2283" spans="1:4">
      <c r="A2283"/>
      <c r="B2283"/>
      <c r="C2283"/>
      <c r="D2283"/>
    </row>
    <row r="2284" spans="1:4">
      <c r="A2284"/>
      <c r="B2284"/>
      <c r="C2284"/>
      <c r="D2284"/>
    </row>
    <row r="2285" spans="1:4">
      <c r="A2285"/>
      <c r="B2285"/>
      <c r="C2285"/>
      <c r="D2285"/>
    </row>
    <row r="2286" spans="1:4">
      <c r="A2286"/>
      <c r="B2286"/>
      <c r="C2286"/>
      <c r="D2286"/>
    </row>
    <row r="2287" spans="1:4">
      <c r="A2287"/>
      <c r="B2287"/>
      <c r="C2287"/>
      <c r="D2287"/>
    </row>
    <row r="2288" spans="1:4">
      <c r="A2288"/>
      <c r="B2288"/>
      <c r="C2288"/>
      <c r="D2288"/>
    </row>
    <row r="2289" spans="1:4">
      <c r="A2289"/>
      <c r="B2289"/>
      <c r="C2289"/>
      <c r="D2289"/>
    </row>
    <row r="2290" spans="1:4">
      <c r="A2290"/>
      <c r="B2290"/>
      <c r="C2290"/>
      <c r="D2290"/>
    </row>
    <row r="2291" spans="1:4">
      <c r="A2291"/>
      <c r="B2291"/>
      <c r="C2291"/>
      <c r="D2291"/>
    </row>
    <row r="2292" spans="1:4">
      <c r="A2292"/>
      <c r="B2292"/>
      <c r="C2292"/>
      <c r="D2292"/>
    </row>
    <row r="2293" spans="1:4">
      <c r="A2293"/>
      <c r="B2293"/>
      <c r="C2293"/>
      <c r="D2293"/>
    </row>
    <row r="2294" spans="1:4">
      <c r="A2294"/>
      <c r="B2294"/>
      <c r="C2294"/>
      <c r="D2294"/>
    </row>
    <row r="2295" spans="1:4">
      <c r="A2295"/>
      <c r="B2295"/>
      <c r="C2295"/>
      <c r="D2295"/>
    </row>
    <row r="2296" spans="1:4">
      <c r="A2296"/>
      <c r="B2296"/>
      <c r="C2296"/>
      <c r="D2296"/>
    </row>
    <row r="2297" spans="1:4">
      <c r="A2297"/>
      <c r="B2297"/>
      <c r="C2297"/>
      <c r="D2297"/>
    </row>
    <row r="2298" spans="1:4">
      <c r="A2298"/>
      <c r="B2298"/>
      <c r="C2298"/>
      <c r="D2298"/>
    </row>
    <row r="2299" spans="1:4">
      <c r="A2299"/>
      <c r="B2299"/>
      <c r="C2299"/>
      <c r="D2299"/>
    </row>
    <row r="2300" spans="1:4">
      <c r="A2300"/>
      <c r="B2300"/>
      <c r="C2300"/>
      <c r="D2300"/>
    </row>
    <row r="2301" spans="1:4">
      <c r="A2301"/>
      <c r="B2301"/>
      <c r="C2301"/>
      <c r="D2301"/>
    </row>
    <row r="2302" spans="1:4">
      <c r="A2302"/>
      <c r="B2302"/>
      <c r="C2302"/>
      <c r="D2302"/>
    </row>
    <row r="2303" spans="1:4">
      <c r="A2303"/>
      <c r="B2303"/>
      <c r="C2303"/>
      <c r="D2303"/>
    </row>
    <row r="2304" spans="1:4">
      <c r="A2304"/>
      <c r="B2304"/>
      <c r="C2304"/>
      <c r="D2304"/>
    </row>
    <row r="2305" spans="1:4">
      <c r="A2305"/>
      <c r="B2305"/>
      <c r="C2305"/>
      <c r="D2305"/>
    </row>
    <row r="2306" spans="1:4">
      <c r="A2306"/>
      <c r="B2306"/>
      <c r="C2306"/>
      <c r="D2306"/>
    </row>
    <row r="2307" spans="1:4">
      <c r="A2307"/>
      <c r="B2307"/>
      <c r="C2307"/>
      <c r="D2307"/>
    </row>
    <row r="2308" spans="1:4">
      <c r="A2308"/>
      <c r="B2308"/>
      <c r="C2308"/>
      <c r="D2308"/>
    </row>
    <row r="2309" spans="1:4">
      <c r="A2309"/>
      <c r="B2309"/>
      <c r="C2309"/>
      <c r="D2309"/>
    </row>
    <row r="2310" spans="1:4">
      <c r="A2310"/>
      <c r="B2310"/>
      <c r="C2310"/>
      <c r="D2310"/>
    </row>
    <row r="2311" spans="1:4">
      <c r="A2311"/>
      <c r="B2311"/>
      <c r="C2311"/>
      <c r="D2311"/>
    </row>
    <row r="2312" spans="1:4">
      <c r="A2312"/>
      <c r="B2312"/>
      <c r="C2312"/>
      <c r="D2312"/>
    </row>
    <row r="2313" spans="1:4">
      <c r="A2313"/>
      <c r="B2313"/>
      <c r="C2313"/>
      <c r="D2313"/>
    </row>
    <row r="2314" spans="1:4">
      <c r="A2314"/>
      <c r="B2314"/>
      <c r="C2314"/>
      <c r="D2314"/>
    </row>
    <row r="2315" spans="1:4">
      <c r="A2315"/>
      <c r="B2315"/>
      <c r="C2315"/>
      <c r="D2315"/>
    </row>
    <row r="2316" spans="1:4">
      <c r="A2316"/>
      <c r="B2316"/>
      <c r="C2316"/>
      <c r="D2316"/>
    </row>
    <row r="2317" spans="1:4">
      <c r="A2317"/>
      <c r="B2317"/>
      <c r="C2317"/>
      <c r="D2317"/>
    </row>
    <row r="2318" spans="1:4">
      <c r="A2318"/>
      <c r="B2318"/>
      <c r="C2318"/>
      <c r="D2318"/>
    </row>
    <row r="2319" spans="1:4">
      <c r="A2319"/>
      <c r="B2319"/>
      <c r="C2319"/>
      <c r="D2319"/>
    </row>
    <row r="2320" spans="1:4">
      <c r="A2320"/>
      <c r="B2320"/>
      <c r="C2320"/>
      <c r="D2320"/>
    </row>
    <row r="2321" spans="1:4">
      <c r="A2321"/>
      <c r="B2321"/>
      <c r="C2321"/>
      <c r="D2321"/>
    </row>
    <row r="2322" spans="1:4">
      <c r="A2322"/>
      <c r="B2322"/>
      <c r="C2322"/>
      <c r="D2322"/>
    </row>
    <row r="2323" spans="1:4">
      <c r="A2323"/>
      <c r="B2323"/>
      <c r="C2323"/>
      <c r="D2323"/>
    </row>
    <row r="2324" spans="1:4">
      <c r="A2324"/>
      <c r="B2324"/>
      <c r="C2324"/>
      <c r="D2324"/>
    </row>
    <row r="2325" spans="1:4">
      <c r="A2325"/>
      <c r="B2325"/>
      <c r="C2325"/>
      <c r="D2325"/>
    </row>
    <row r="2326" spans="1:4">
      <c r="A2326"/>
      <c r="B2326"/>
      <c r="C2326"/>
      <c r="D2326"/>
    </row>
    <row r="2327" spans="1:4">
      <c r="A2327"/>
      <c r="B2327"/>
      <c r="C2327"/>
      <c r="D2327"/>
    </row>
    <row r="2328" spans="1:4">
      <c r="A2328"/>
      <c r="B2328"/>
      <c r="C2328"/>
      <c r="D2328"/>
    </row>
    <row r="2329" spans="1:4">
      <c r="A2329"/>
      <c r="B2329"/>
      <c r="C2329"/>
      <c r="D2329"/>
    </row>
    <row r="2330" spans="1:4">
      <c r="A2330"/>
      <c r="B2330"/>
      <c r="C2330"/>
      <c r="D2330"/>
    </row>
    <row r="2331" spans="1:4">
      <c r="A2331"/>
      <c r="B2331"/>
      <c r="C2331"/>
      <c r="D2331"/>
    </row>
    <row r="2332" spans="1:4">
      <c r="A2332"/>
      <c r="B2332"/>
      <c r="C2332"/>
      <c r="D2332"/>
    </row>
    <row r="2333" spans="1:4">
      <c r="A2333"/>
      <c r="B2333"/>
      <c r="C2333"/>
      <c r="D2333"/>
    </row>
    <row r="2334" spans="1:4">
      <c r="A2334"/>
      <c r="B2334"/>
      <c r="C2334"/>
      <c r="D2334"/>
    </row>
    <row r="2335" spans="1:4">
      <c r="A2335"/>
      <c r="B2335"/>
      <c r="C2335"/>
      <c r="D2335"/>
    </row>
    <row r="2336" spans="1:4">
      <c r="A2336"/>
      <c r="B2336"/>
      <c r="C2336"/>
      <c r="D2336"/>
    </row>
    <row r="2337" spans="1:4">
      <c r="A2337"/>
      <c r="B2337"/>
      <c r="C2337"/>
      <c r="D2337"/>
    </row>
    <row r="2338" spans="1:4">
      <c r="A2338"/>
      <c r="B2338"/>
      <c r="C2338"/>
      <c r="D2338"/>
    </row>
    <row r="2339" spans="1:4">
      <c r="A2339"/>
      <c r="B2339"/>
      <c r="C2339"/>
      <c r="D2339"/>
    </row>
    <row r="2340" spans="1:4">
      <c r="A2340"/>
      <c r="B2340"/>
      <c r="C2340"/>
      <c r="D2340"/>
    </row>
    <row r="2341" spans="1:4">
      <c r="A2341"/>
      <c r="B2341"/>
      <c r="C2341"/>
      <c r="D2341"/>
    </row>
    <row r="2342" spans="1:4">
      <c r="A2342"/>
      <c r="B2342"/>
      <c r="C2342"/>
      <c r="D2342"/>
    </row>
    <row r="2343" spans="1:4">
      <c r="A2343"/>
      <c r="B2343"/>
      <c r="C2343"/>
      <c r="D2343"/>
    </row>
    <row r="2344" spans="1:4">
      <c r="A2344"/>
      <c r="B2344"/>
      <c r="C2344"/>
      <c r="D2344"/>
    </row>
    <row r="2345" spans="1:4">
      <c r="A2345"/>
      <c r="B2345"/>
      <c r="C2345"/>
      <c r="D2345"/>
    </row>
    <row r="2346" spans="1:4">
      <c r="A2346"/>
      <c r="B2346"/>
      <c r="C2346"/>
      <c r="D2346"/>
    </row>
    <row r="2347" spans="1:4">
      <c r="A2347"/>
      <c r="B2347"/>
      <c r="C2347"/>
      <c r="D2347"/>
    </row>
    <row r="2348" spans="1:4">
      <c r="A2348"/>
      <c r="B2348"/>
      <c r="C2348"/>
      <c r="D2348"/>
    </row>
    <row r="2349" spans="1:4">
      <c r="A2349"/>
      <c r="B2349"/>
      <c r="C2349"/>
      <c r="D2349"/>
    </row>
    <row r="2350" spans="1:4">
      <c r="A2350"/>
      <c r="B2350"/>
      <c r="C2350"/>
      <c r="D2350"/>
    </row>
    <row r="2351" spans="1:4">
      <c r="A2351"/>
      <c r="B2351"/>
      <c r="C2351"/>
      <c r="D2351"/>
    </row>
    <row r="2352" spans="1:4">
      <c r="A2352"/>
      <c r="B2352"/>
      <c r="C2352"/>
      <c r="D2352"/>
    </row>
    <row r="2353" spans="1:4">
      <c r="A2353"/>
      <c r="B2353"/>
      <c r="C2353"/>
      <c r="D2353"/>
    </row>
    <row r="2354" spans="1:4">
      <c r="A2354"/>
      <c r="B2354"/>
      <c r="C2354"/>
      <c r="D2354"/>
    </row>
    <row r="2355" spans="1:4">
      <c r="A2355"/>
      <c r="B2355"/>
      <c r="C2355"/>
      <c r="D2355"/>
    </row>
    <row r="2356" spans="1:4">
      <c r="A2356"/>
      <c r="B2356"/>
      <c r="C2356"/>
      <c r="D2356"/>
    </row>
    <row r="2357" spans="1:4">
      <c r="A2357"/>
      <c r="B2357"/>
      <c r="C2357"/>
      <c r="D2357"/>
    </row>
    <row r="2358" spans="1:4">
      <c r="A2358"/>
      <c r="B2358"/>
      <c r="C2358"/>
      <c r="D2358"/>
    </row>
    <row r="2359" spans="1:4">
      <c r="A2359"/>
      <c r="B2359"/>
      <c r="C2359"/>
      <c r="D2359"/>
    </row>
    <row r="2360" spans="1:4">
      <c r="A2360"/>
      <c r="B2360"/>
      <c r="C2360"/>
      <c r="D2360"/>
    </row>
    <row r="2361" spans="1:4">
      <c r="A2361"/>
      <c r="B2361"/>
      <c r="C2361"/>
      <c r="D2361"/>
    </row>
    <row r="2362" spans="1:4">
      <c r="A2362"/>
      <c r="B2362"/>
      <c r="C2362"/>
      <c r="D2362"/>
    </row>
    <row r="2363" spans="1:4">
      <c r="A2363"/>
      <c r="B2363"/>
      <c r="C2363"/>
      <c r="D2363"/>
    </row>
    <row r="2364" spans="1:4">
      <c r="A2364"/>
      <c r="B2364"/>
      <c r="C2364"/>
      <c r="D2364"/>
    </row>
    <row r="2365" spans="1:4">
      <c r="A2365"/>
      <c r="B2365"/>
      <c r="C2365"/>
      <c r="D2365"/>
    </row>
    <row r="2366" spans="1:4">
      <c r="A2366"/>
      <c r="B2366"/>
      <c r="C2366"/>
      <c r="D2366"/>
    </row>
    <row r="2367" spans="1:4">
      <c r="A2367"/>
      <c r="B2367"/>
      <c r="C2367"/>
      <c r="D2367"/>
    </row>
    <row r="2368" spans="1:4">
      <c r="A2368"/>
      <c r="B2368"/>
      <c r="C2368"/>
      <c r="D2368"/>
    </row>
    <row r="2369" spans="1:4">
      <c r="A2369"/>
      <c r="B2369"/>
      <c r="C2369"/>
      <c r="D2369"/>
    </row>
    <row r="2370" spans="1:4">
      <c r="A2370"/>
      <c r="B2370"/>
      <c r="C2370"/>
      <c r="D2370"/>
    </row>
    <row r="2371" spans="1:4">
      <c r="A2371"/>
      <c r="B2371"/>
      <c r="C2371"/>
      <c r="D2371"/>
    </row>
    <row r="2372" spans="1:4">
      <c r="A2372"/>
      <c r="B2372"/>
      <c r="C2372"/>
      <c r="D2372"/>
    </row>
    <row r="2373" spans="1:4">
      <c r="A2373"/>
      <c r="B2373"/>
      <c r="C2373"/>
      <c r="D2373"/>
    </row>
    <row r="2374" spans="1:4">
      <c r="A2374"/>
      <c r="B2374"/>
      <c r="C2374"/>
      <c r="D2374"/>
    </row>
    <row r="2375" spans="1:4">
      <c r="A2375"/>
      <c r="B2375"/>
      <c r="C2375"/>
      <c r="D2375"/>
    </row>
    <row r="2376" spans="1:4">
      <c r="A2376"/>
      <c r="B2376"/>
      <c r="C2376"/>
      <c r="D2376"/>
    </row>
    <row r="2377" spans="1:4">
      <c r="A2377"/>
      <c r="B2377"/>
      <c r="C2377"/>
      <c r="D2377"/>
    </row>
    <row r="2378" spans="1:4">
      <c r="A2378"/>
      <c r="B2378"/>
      <c r="C2378"/>
      <c r="D2378"/>
    </row>
    <row r="2379" spans="1:4">
      <c r="A2379"/>
      <c r="B2379"/>
      <c r="C2379"/>
      <c r="D2379"/>
    </row>
    <row r="2380" spans="1:4">
      <c r="A2380"/>
      <c r="B2380"/>
      <c r="C2380"/>
      <c r="D2380"/>
    </row>
    <row r="2381" spans="1:4">
      <c r="A2381"/>
      <c r="B2381"/>
      <c r="C2381"/>
      <c r="D2381"/>
    </row>
    <row r="2382" spans="1:4">
      <c r="A2382"/>
      <c r="B2382"/>
      <c r="C2382"/>
      <c r="D2382"/>
    </row>
    <row r="2383" spans="1:4">
      <c r="A2383"/>
      <c r="B2383"/>
      <c r="C2383"/>
      <c r="D2383"/>
    </row>
    <row r="2384" spans="1:4">
      <c r="A2384"/>
      <c r="B2384"/>
      <c r="C2384"/>
      <c r="D2384"/>
    </row>
    <row r="2385" spans="1:4">
      <c r="A2385"/>
      <c r="B2385"/>
      <c r="C2385"/>
      <c r="D2385"/>
    </row>
    <row r="2386" spans="1:4">
      <c r="A2386"/>
      <c r="B2386"/>
      <c r="C2386"/>
      <c r="D2386"/>
    </row>
    <row r="2387" spans="1:4">
      <c r="A2387"/>
      <c r="B2387"/>
      <c r="C2387"/>
      <c r="D2387"/>
    </row>
    <row r="2388" spans="1:4">
      <c r="A2388"/>
      <c r="B2388"/>
      <c r="C2388"/>
      <c r="D2388"/>
    </row>
    <row r="2389" spans="1:4">
      <c r="A2389"/>
      <c r="B2389"/>
      <c r="C2389"/>
      <c r="D2389"/>
    </row>
    <row r="2390" spans="1:4">
      <c r="A2390"/>
      <c r="B2390"/>
      <c r="C2390"/>
      <c r="D2390"/>
    </row>
    <row r="2391" spans="1:4">
      <c r="A2391"/>
      <c r="B2391"/>
      <c r="C2391"/>
      <c r="D2391"/>
    </row>
    <row r="2392" spans="1:4">
      <c r="A2392"/>
      <c r="B2392"/>
      <c r="C2392"/>
      <c r="D2392"/>
    </row>
    <row r="2393" spans="1:4">
      <c r="A2393"/>
      <c r="B2393"/>
      <c r="C2393"/>
      <c r="D2393"/>
    </row>
    <row r="2394" spans="1:4">
      <c r="A2394"/>
      <c r="B2394"/>
      <c r="C2394"/>
      <c r="D2394"/>
    </row>
    <row r="2395" spans="1:4">
      <c r="A2395"/>
      <c r="B2395"/>
      <c r="C2395"/>
      <c r="D2395"/>
    </row>
    <row r="2396" spans="1:4">
      <c r="A2396"/>
      <c r="B2396"/>
      <c r="C2396"/>
      <c r="D2396"/>
    </row>
    <row r="2397" spans="1:4">
      <c r="A2397"/>
      <c r="B2397"/>
      <c r="C2397"/>
      <c r="D2397"/>
    </row>
    <row r="2398" spans="1:4">
      <c r="A2398"/>
      <c r="B2398"/>
      <c r="C2398"/>
      <c r="D2398"/>
    </row>
    <row r="2399" spans="1:4">
      <c r="A2399"/>
      <c r="B2399"/>
      <c r="C2399"/>
      <c r="D2399"/>
    </row>
    <row r="2400" spans="1:4">
      <c r="A2400"/>
      <c r="B2400"/>
      <c r="C2400"/>
      <c r="D2400"/>
    </row>
    <row r="2401" spans="1:4">
      <c r="A2401"/>
      <c r="B2401"/>
      <c r="C2401"/>
      <c r="D2401"/>
    </row>
    <row r="2402" spans="1:4">
      <c r="A2402"/>
      <c r="B2402"/>
      <c r="C2402"/>
      <c r="D2402"/>
    </row>
    <row r="2403" spans="1:4">
      <c r="A2403"/>
      <c r="B2403"/>
      <c r="C2403"/>
      <c r="D2403"/>
    </row>
    <row r="2404" spans="1:4">
      <c r="A2404"/>
      <c r="B2404"/>
      <c r="C2404"/>
      <c r="D2404"/>
    </row>
    <row r="2405" spans="1:4">
      <c r="A2405"/>
      <c r="B2405"/>
      <c r="C2405"/>
      <c r="D2405"/>
    </row>
    <row r="2406" spans="1:4">
      <c r="A2406"/>
      <c r="B2406"/>
      <c r="C2406"/>
      <c r="D2406"/>
    </row>
    <row r="2407" spans="1:4">
      <c r="A2407"/>
      <c r="B2407"/>
      <c r="C2407"/>
      <c r="D2407"/>
    </row>
    <row r="2408" spans="1:4">
      <c r="A2408"/>
      <c r="B2408"/>
      <c r="C2408"/>
      <c r="D2408"/>
    </row>
    <row r="2409" spans="1:4">
      <c r="A2409"/>
      <c r="B2409"/>
      <c r="C2409"/>
      <c r="D2409"/>
    </row>
    <row r="2410" spans="1:4">
      <c r="A2410"/>
      <c r="B2410"/>
      <c r="C2410"/>
      <c r="D2410"/>
    </row>
    <row r="2411" spans="1:4">
      <c r="A2411"/>
      <c r="B2411"/>
      <c r="C2411"/>
      <c r="D2411"/>
    </row>
    <row r="2412" spans="1:4">
      <c r="A2412"/>
      <c r="B2412"/>
      <c r="C2412"/>
      <c r="D2412"/>
    </row>
    <row r="2413" spans="1:4">
      <c r="A2413"/>
      <c r="B2413"/>
      <c r="C2413"/>
      <c r="D2413"/>
    </row>
    <row r="2414" spans="1:4">
      <c r="A2414"/>
      <c r="B2414"/>
      <c r="C2414"/>
      <c r="D2414"/>
    </row>
    <row r="2415" spans="1:4">
      <c r="A2415"/>
      <c r="B2415"/>
      <c r="C2415"/>
      <c r="D2415"/>
    </row>
    <row r="2416" spans="1:4">
      <c r="A2416"/>
      <c r="B2416"/>
      <c r="C2416"/>
      <c r="D2416"/>
    </row>
    <row r="2417" spans="1:4">
      <c r="A2417"/>
      <c r="B2417"/>
      <c r="C2417"/>
      <c r="D2417"/>
    </row>
    <row r="2418" spans="1:4">
      <c r="A2418"/>
      <c r="B2418"/>
      <c r="C2418"/>
      <c r="D2418"/>
    </row>
    <row r="2419" spans="1:4">
      <c r="A2419"/>
      <c r="B2419"/>
      <c r="C2419"/>
      <c r="D2419"/>
    </row>
    <row r="2420" spans="1:4">
      <c r="A2420"/>
      <c r="B2420"/>
      <c r="C2420"/>
      <c r="D2420"/>
    </row>
    <row r="2421" spans="1:4">
      <c r="A2421"/>
      <c r="B2421"/>
      <c r="C2421"/>
      <c r="D2421"/>
    </row>
    <row r="2422" spans="1:4">
      <c r="A2422"/>
      <c r="B2422"/>
      <c r="C2422"/>
      <c r="D2422"/>
    </row>
    <row r="2423" spans="1:4">
      <c r="A2423"/>
      <c r="B2423"/>
      <c r="C2423"/>
      <c r="D2423"/>
    </row>
    <row r="2424" spans="1:4">
      <c r="A2424"/>
      <c r="B2424"/>
      <c r="C2424"/>
      <c r="D2424"/>
    </row>
    <row r="2425" spans="1:4">
      <c r="A2425"/>
      <c r="B2425"/>
      <c r="C2425"/>
      <c r="D2425"/>
    </row>
    <row r="2426" spans="1:4">
      <c r="A2426"/>
      <c r="B2426"/>
      <c r="C2426"/>
      <c r="D2426"/>
    </row>
    <row r="2427" spans="1:4">
      <c r="A2427"/>
      <c r="B2427"/>
      <c r="C2427"/>
      <c r="D2427"/>
    </row>
    <row r="2428" spans="1:4">
      <c r="A2428"/>
      <c r="B2428"/>
      <c r="C2428"/>
      <c r="D2428"/>
    </row>
    <row r="2429" spans="1:4">
      <c r="A2429"/>
      <c r="B2429"/>
      <c r="C2429"/>
      <c r="D2429"/>
    </row>
    <row r="2430" spans="1:4">
      <c r="A2430"/>
      <c r="B2430"/>
      <c r="C2430"/>
      <c r="D2430"/>
    </row>
    <row r="2431" spans="1:4">
      <c r="A2431"/>
      <c r="B2431"/>
      <c r="C2431"/>
      <c r="D2431"/>
    </row>
    <row r="2432" spans="1:4">
      <c r="A2432"/>
      <c r="B2432"/>
      <c r="C2432"/>
      <c r="D2432"/>
    </row>
    <row r="2433" spans="1:4">
      <c r="A2433"/>
      <c r="B2433"/>
      <c r="C2433"/>
      <c r="D2433"/>
    </row>
    <row r="2434" spans="1:4">
      <c r="A2434"/>
      <c r="B2434"/>
      <c r="C2434"/>
      <c r="D2434"/>
    </row>
    <row r="2435" spans="1:4">
      <c r="A2435"/>
      <c r="B2435"/>
      <c r="C2435"/>
      <c r="D2435"/>
    </row>
    <row r="2436" spans="1:4">
      <c r="A2436"/>
      <c r="B2436"/>
      <c r="C2436"/>
      <c r="D2436"/>
    </row>
    <row r="2437" spans="1:4">
      <c r="A2437"/>
      <c r="B2437"/>
      <c r="C2437"/>
      <c r="D2437"/>
    </row>
    <row r="2438" spans="1:4">
      <c r="A2438"/>
      <c r="B2438"/>
      <c r="C2438"/>
      <c r="D2438"/>
    </row>
    <row r="2439" spans="1:4">
      <c r="A2439"/>
      <c r="B2439"/>
      <c r="C2439"/>
      <c r="D2439"/>
    </row>
    <row r="2440" spans="1:4">
      <c r="A2440"/>
      <c r="B2440"/>
      <c r="C2440"/>
      <c r="D2440"/>
    </row>
    <row r="2441" spans="1:4">
      <c r="A2441"/>
      <c r="B2441"/>
      <c r="C2441"/>
      <c r="D2441"/>
    </row>
    <row r="2442" spans="1:4">
      <c r="A2442"/>
      <c r="B2442"/>
      <c r="C2442"/>
      <c r="D2442"/>
    </row>
    <row r="2443" spans="1:4">
      <c r="A2443"/>
      <c r="B2443"/>
      <c r="C2443"/>
      <c r="D2443"/>
    </row>
    <row r="2444" spans="1:4">
      <c r="A2444"/>
      <c r="B2444"/>
      <c r="C2444"/>
      <c r="D2444"/>
    </row>
    <row r="2445" spans="1:4">
      <c r="A2445"/>
      <c r="B2445"/>
      <c r="C2445"/>
      <c r="D2445"/>
    </row>
    <row r="2446" spans="1:4">
      <c r="A2446"/>
      <c r="B2446"/>
      <c r="C2446"/>
      <c r="D2446"/>
    </row>
    <row r="2447" spans="1:4">
      <c r="A2447"/>
      <c r="B2447"/>
      <c r="C2447"/>
      <c r="D2447"/>
    </row>
    <row r="2448" spans="1:4">
      <c r="A2448"/>
      <c r="B2448"/>
      <c r="C2448"/>
      <c r="D2448"/>
    </row>
    <row r="2449" spans="1:4">
      <c r="A2449"/>
      <c r="B2449"/>
      <c r="C2449"/>
      <c r="D2449"/>
    </row>
    <row r="2450" spans="1:4">
      <c r="A2450"/>
      <c r="B2450"/>
      <c r="C2450"/>
      <c r="D2450"/>
    </row>
    <row r="2451" spans="1:4">
      <c r="A2451"/>
      <c r="B2451"/>
      <c r="C2451"/>
      <c r="D2451"/>
    </row>
    <row r="2452" spans="1:4">
      <c r="A2452"/>
      <c r="B2452"/>
      <c r="C2452"/>
      <c r="D2452"/>
    </row>
    <row r="2453" spans="1:4">
      <c r="A2453"/>
      <c r="B2453"/>
      <c r="C2453"/>
      <c r="D2453"/>
    </row>
    <row r="2454" spans="1:4">
      <c r="A2454"/>
      <c r="B2454"/>
      <c r="C2454"/>
      <c r="D2454"/>
    </row>
    <row r="2455" spans="1:4">
      <c r="A2455"/>
      <c r="B2455"/>
      <c r="C2455"/>
      <c r="D2455"/>
    </row>
    <row r="2456" spans="1:4">
      <c r="A2456"/>
      <c r="B2456"/>
      <c r="C2456"/>
      <c r="D2456"/>
    </row>
    <row r="2457" spans="1:4">
      <c r="A2457"/>
      <c r="B2457"/>
      <c r="C2457"/>
      <c r="D2457"/>
    </row>
    <row r="2458" spans="1:4">
      <c r="A2458"/>
      <c r="B2458"/>
      <c r="C2458"/>
      <c r="D2458"/>
    </row>
    <row r="2459" spans="1:4">
      <c r="A2459"/>
      <c r="B2459"/>
      <c r="C2459"/>
      <c r="D2459"/>
    </row>
    <row r="2460" spans="1:4">
      <c r="A2460"/>
      <c r="B2460"/>
      <c r="C2460"/>
      <c r="D2460"/>
    </row>
    <row r="2461" spans="1:4">
      <c r="A2461"/>
      <c r="B2461"/>
      <c r="C2461"/>
      <c r="D2461"/>
    </row>
    <row r="2462" spans="1:4">
      <c r="A2462"/>
      <c r="B2462"/>
      <c r="C2462"/>
      <c r="D2462"/>
    </row>
    <row r="2463" spans="1:4">
      <c r="A2463"/>
      <c r="B2463"/>
      <c r="C2463"/>
      <c r="D2463"/>
    </row>
    <row r="2464" spans="1:4">
      <c r="A2464"/>
      <c r="B2464"/>
      <c r="C2464"/>
      <c r="D2464"/>
    </row>
    <row r="2465" spans="1:4">
      <c r="A2465"/>
      <c r="B2465"/>
      <c r="C2465"/>
      <c r="D2465"/>
    </row>
    <row r="2466" spans="1:4">
      <c r="A2466"/>
      <c r="B2466"/>
      <c r="C2466"/>
      <c r="D2466"/>
    </row>
    <row r="2467" spans="1:4">
      <c r="A2467"/>
      <c r="B2467"/>
      <c r="C2467"/>
      <c r="D2467"/>
    </row>
    <row r="2468" spans="1:4">
      <c r="A2468"/>
      <c r="B2468"/>
      <c r="C2468"/>
      <c r="D2468"/>
    </row>
    <row r="2469" spans="1:4">
      <c r="A2469"/>
      <c r="B2469"/>
      <c r="C2469"/>
      <c r="D2469"/>
    </row>
    <row r="2470" spans="1:4">
      <c r="A2470"/>
      <c r="B2470"/>
      <c r="C2470"/>
      <c r="D2470"/>
    </row>
    <row r="2471" spans="1:4">
      <c r="A2471"/>
      <c r="B2471"/>
      <c r="C2471"/>
      <c r="D2471"/>
    </row>
    <row r="2472" spans="1:4">
      <c r="A2472"/>
      <c r="B2472"/>
      <c r="C2472"/>
      <c r="D2472"/>
    </row>
    <row r="2473" spans="1:4">
      <c r="A2473"/>
      <c r="B2473"/>
      <c r="C2473"/>
      <c r="D2473"/>
    </row>
    <row r="2474" spans="1:4">
      <c r="A2474"/>
      <c r="B2474"/>
      <c r="C2474"/>
      <c r="D2474"/>
    </row>
    <row r="2475" spans="1:4">
      <c r="A2475"/>
      <c r="B2475"/>
      <c r="C2475"/>
      <c r="D2475"/>
    </row>
    <row r="2476" spans="1:4">
      <c r="A2476"/>
      <c r="B2476"/>
      <c r="C2476"/>
      <c r="D2476"/>
    </row>
    <row r="2477" spans="1:4">
      <c r="A2477"/>
      <c r="B2477"/>
      <c r="C2477"/>
      <c r="D2477"/>
    </row>
    <row r="2478" spans="1:4">
      <c r="A2478"/>
      <c r="B2478"/>
      <c r="C2478"/>
      <c r="D2478"/>
    </row>
    <row r="2479" spans="1:4">
      <c r="A2479"/>
      <c r="B2479"/>
      <c r="C2479"/>
      <c r="D2479"/>
    </row>
    <row r="2480" spans="1:4">
      <c r="A2480"/>
      <c r="B2480"/>
      <c r="C2480"/>
      <c r="D2480"/>
    </row>
    <row r="2481" spans="1:4">
      <c r="A2481"/>
      <c r="B2481"/>
      <c r="C2481"/>
      <c r="D2481"/>
    </row>
    <row r="2482" spans="1:4">
      <c r="A2482"/>
      <c r="B2482"/>
      <c r="C2482"/>
      <c r="D2482"/>
    </row>
    <row r="2483" spans="1:4">
      <c r="A2483"/>
      <c r="B2483"/>
      <c r="C2483"/>
      <c r="D2483"/>
    </row>
    <row r="2484" spans="1:4">
      <c r="A2484"/>
      <c r="B2484"/>
      <c r="C2484"/>
      <c r="D2484"/>
    </row>
    <row r="2485" spans="1:4">
      <c r="A2485"/>
      <c r="B2485"/>
      <c r="C2485"/>
      <c r="D2485"/>
    </row>
    <row r="2486" spans="1:4">
      <c r="A2486"/>
      <c r="B2486"/>
      <c r="C2486"/>
      <c r="D2486"/>
    </row>
    <row r="2487" spans="1:4">
      <c r="A2487"/>
      <c r="B2487"/>
      <c r="C2487"/>
      <c r="D2487"/>
    </row>
    <row r="2488" spans="1:4">
      <c r="A2488"/>
      <c r="B2488"/>
      <c r="C2488"/>
      <c r="D2488"/>
    </row>
    <row r="2489" spans="1:4">
      <c r="A2489"/>
      <c r="B2489"/>
      <c r="C2489"/>
      <c r="D2489"/>
    </row>
    <row r="2490" spans="1:4">
      <c r="A2490"/>
      <c r="B2490"/>
      <c r="C2490"/>
      <c r="D2490"/>
    </row>
    <row r="2491" spans="1:4">
      <c r="A2491"/>
      <c r="B2491"/>
      <c r="C2491"/>
      <c r="D2491"/>
    </row>
    <row r="2492" spans="1:4">
      <c r="A2492"/>
      <c r="B2492"/>
      <c r="C2492"/>
      <c r="D2492"/>
    </row>
    <row r="2493" spans="1:4">
      <c r="A2493"/>
      <c r="B2493"/>
      <c r="C2493"/>
      <c r="D2493"/>
    </row>
    <row r="2494" spans="1:4">
      <c r="A2494"/>
      <c r="B2494"/>
      <c r="C2494"/>
      <c r="D2494"/>
    </row>
    <row r="2495" spans="1:4">
      <c r="A2495"/>
      <c r="B2495"/>
      <c r="C2495"/>
      <c r="D2495"/>
    </row>
    <row r="2496" spans="1:4">
      <c r="A2496"/>
      <c r="B2496"/>
      <c r="C2496"/>
      <c r="D2496"/>
    </row>
    <row r="2497" spans="1:4">
      <c r="A2497"/>
      <c r="B2497"/>
      <c r="C2497"/>
      <c r="D2497"/>
    </row>
    <row r="2498" spans="1:4">
      <c r="A2498"/>
      <c r="B2498"/>
      <c r="C2498"/>
      <c r="D2498"/>
    </row>
    <row r="2499" spans="1:4">
      <c r="A2499"/>
      <c r="B2499"/>
      <c r="C2499"/>
      <c r="D2499"/>
    </row>
    <row r="2500" spans="1:4">
      <c r="A2500"/>
      <c r="B2500"/>
      <c r="C2500"/>
      <c r="D2500"/>
    </row>
    <row r="2501" spans="1:4">
      <c r="A2501"/>
      <c r="B2501"/>
      <c r="C2501"/>
      <c r="D2501"/>
    </row>
    <row r="2502" spans="1:4">
      <c r="A2502"/>
      <c r="B2502"/>
      <c r="C2502"/>
      <c r="D2502"/>
    </row>
    <row r="2503" spans="1:4">
      <c r="A2503"/>
      <c r="B2503"/>
      <c r="C2503"/>
      <c r="D2503"/>
    </row>
    <row r="2504" spans="1:4">
      <c r="A2504"/>
      <c r="B2504"/>
      <c r="C2504"/>
      <c r="D2504"/>
    </row>
    <row r="2505" spans="1:4">
      <c r="A2505"/>
      <c r="B2505"/>
      <c r="C2505"/>
      <c r="D2505"/>
    </row>
    <row r="2506" spans="1:4">
      <c r="A2506"/>
      <c r="B2506"/>
      <c r="C2506"/>
      <c r="D2506"/>
    </row>
    <row r="2507" spans="1:4">
      <c r="A2507"/>
      <c r="B2507"/>
      <c r="C2507"/>
      <c r="D2507"/>
    </row>
    <row r="2508" spans="1:4">
      <c r="A2508"/>
      <c r="B2508"/>
      <c r="C2508"/>
      <c r="D2508"/>
    </row>
    <row r="2509" spans="1:4">
      <c r="A2509"/>
      <c r="B2509"/>
      <c r="C2509"/>
      <c r="D2509"/>
    </row>
    <row r="2510" spans="1:4">
      <c r="A2510"/>
      <c r="B2510"/>
      <c r="C2510"/>
      <c r="D2510"/>
    </row>
    <row r="2511" spans="1:4">
      <c r="A2511"/>
      <c r="B2511"/>
      <c r="C2511"/>
      <c r="D2511"/>
    </row>
    <row r="2512" spans="1:4">
      <c r="A2512"/>
      <c r="B2512"/>
      <c r="C2512"/>
      <c r="D2512"/>
    </row>
    <row r="2513" spans="1:4">
      <c r="A2513"/>
      <c r="B2513"/>
      <c r="C2513"/>
      <c r="D2513"/>
    </row>
    <row r="2514" spans="1:4">
      <c r="A2514"/>
      <c r="B2514"/>
      <c r="C2514"/>
      <c r="D2514"/>
    </row>
    <row r="2515" spans="1:4">
      <c r="A2515"/>
      <c r="B2515"/>
      <c r="C2515"/>
      <c r="D2515"/>
    </row>
    <row r="2516" spans="1:4">
      <c r="A2516"/>
      <c r="B2516"/>
      <c r="C2516"/>
      <c r="D2516"/>
    </row>
    <row r="2517" spans="1:4">
      <c r="A2517"/>
      <c r="B2517"/>
      <c r="C2517"/>
      <c r="D2517"/>
    </row>
    <row r="2518" spans="1:4">
      <c r="A2518"/>
      <c r="B2518"/>
      <c r="C2518"/>
      <c r="D2518"/>
    </row>
    <row r="2519" spans="1:4">
      <c r="A2519"/>
      <c r="B2519"/>
      <c r="C2519"/>
      <c r="D2519"/>
    </row>
    <row r="2520" spans="1:4">
      <c r="A2520"/>
      <c r="B2520"/>
      <c r="C2520"/>
      <c r="D2520"/>
    </row>
    <row r="2521" spans="1:4">
      <c r="A2521"/>
      <c r="B2521"/>
      <c r="C2521"/>
      <c r="D2521"/>
    </row>
    <row r="2522" spans="1:4">
      <c r="A2522"/>
      <c r="B2522"/>
      <c r="C2522"/>
      <c r="D2522"/>
    </row>
    <row r="2523" spans="1:4">
      <c r="A2523"/>
      <c r="B2523"/>
      <c r="C2523"/>
      <c r="D2523"/>
    </row>
    <row r="2524" spans="1:4">
      <c r="A2524"/>
      <c r="B2524"/>
      <c r="C2524"/>
      <c r="D2524"/>
    </row>
    <row r="2525" spans="1:4">
      <c r="A2525"/>
      <c r="B2525"/>
      <c r="C2525"/>
      <c r="D2525"/>
    </row>
    <row r="2526" spans="1:4">
      <c r="A2526"/>
      <c r="B2526"/>
      <c r="C2526"/>
      <c r="D2526"/>
    </row>
    <row r="2527" spans="1:4">
      <c r="A2527"/>
      <c r="B2527"/>
      <c r="C2527"/>
      <c r="D2527"/>
    </row>
    <row r="2528" spans="1:4">
      <c r="A2528"/>
      <c r="B2528"/>
      <c r="C2528"/>
      <c r="D2528"/>
    </row>
    <row r="2529" spans="1:4">
      <c r="A2529"/>
      <c r="B2529"/>
      <c r="C2529"/>
      <c r="D2529"/>
    </row>
    <row r="2530" spans="1:4">
      <c r="A2530"/>
      <c r="B2530"/>
      <c r="C2530"/>
      <c r="D2530"/>
    </row>
    <row r="2531" spans="1:4">
      <c r="A2531"/>
      <c r="B2531"/>
      <c r="C2531"/>
      <c r="D2531"/>
    </row>
    <row r="2532" spans="1:4">
      <c r="A2532"/>
      <c r="B2532"/>
      <c r="C2532"/>
      <c r="D2532"/>
    </row>
    <row r="2533" spans="1:4">
      <c r="A2533"/>
      <c r="B2533"/>
      <c r="C2533"/>
      <c r="D2533"/>
    </row>
    <row r="2534" spans="1:4">
      <c r="A2534"/>
      <c r="B2534"/>
      <c r="C2534"/>
      <c r="D2534"/>
    </row>
    <row r="2535" spans="1:4">
      <c r="A2535"/>
      <c r="B2535"/>
      <c r="C2535"/>
      <c r="D2535"/>
    </row>
    <row r="2536" spans="1:4">
      <c r="A2536"/>
      <c r="B2536"/>
      <c r="C2536"/>
      <c r="D2536"/>
    </row>
    <row r="2537" spans="1:4">
      <c r="A2537"/>
      <c r="B2537"/>
      <c r="C2537"/>
      <c r="D2537"/>
    </row>
    <row r="2538" spans="1:4">
      <c r="A2538"/>
      <c r="B2538"/>
      <c r="C2538"/>
      <c r="D2538"/>
    </row>
    <row r="2539" spans="1:4">
      <c r="A2539"/>
      <c r="B2539"/>
      <c r="C2539"/>
      <c r="D2539"/>
    </row>
    <row r="2540" spans="1:4">
      <c r="A2540"/>
      <c r="B2540"/>
      <c r="C2540"/>
      <c r="D2540"/>
    </row>
    <row r="2541" spans="1:4">
      <c r="A2541"/>
      <c r="B2541"/>
      <c r="C2541"/>
      <c r="D2541"/>
    </row>
    <row r="2542" spans="1:4">
      <c r="A2542"/>
      <c r="B2542"/>
      <c r="C2542"/>
      <c r="D2542"/>
    </row>
    <row r="2543" spans="1:4">
      <c r="A2543"/>
      <c r="B2543"/>
      <c r="C2543"/>
      <c r="D2543"/>
    </row>
    <row r="2544" spans="1:4">
      <c r="A2544"/>
      <c r="B2544"/>
      <c r="C2544"/>
      <c r="D2544"/>
    </row>
    <row r="2545" spans="1:4">
      <c r="A2545"/>
      <c r="B2545"/>
      <c r="C2545"/>
      <c r="D2545"/>
    </row>
    <row r="2546" spans="1:4">
      <c r="A2546"/>
      <c r="B2546"/>
      <c r="C2546"/>
      <c r="D2546"/>
    </row>
    <row r="2547" spans="1:4">
      <c r="A2547"/>
      <c r="B2547"/>
      <c r="C2547"/>
      <c r="D2547"/>
    </row>
    <row r="2548" spans="1:4">
      <c r="A2548"/>
      <c r="B2548"/>
      <c r="C2548"/>
      <c r="D2548"/>
    </row>
    <row r="2549" spans="1:4">
      <c r="A2549"/>
      <c r="B2549"/>
      <c r="C2549"/>
      <c r="D2549"/>
    </row>
    <row r="2550" spans="1:4">
      <c r="A2550"/>
      <c r="B2550"/>
      <c r="C2550"/>
      <c r="D2550"/>
    </row>
    <row r="2551" spans="1:4">
      <c r="A2551"/>
      <c r="B2551"/>
      <c r="C2551"/>
      <c r="D2551"/>
    </row>
    <row r="2552" spans="1:4">
      <c r="A2552"/>
      <c r="B2552"/>
      <c r="C2552"/>
      <c r="D2552"/>
    </row>
    <row r="2553" spans="1:4">
      <c r="A2553"/>
      <c r="B2553"/>
      <c r="C2553"/>
      <c r="D2553"/>
    </row>
    <row r="2554" spans="1:4">
      <c r="A2554"/>
      <c r="B2554"/>
      <c r="C2554"/>
      <c r="D2554"/>
    </row>
    <row r="2555" spans="1:4">
      <c r="A2555"/>
      <c r="B2555"/>
      <c r="C2555"/>
      <c r="D2555"/>
    </row>
    <row r="2556" spans="1:4">
      <c r="A2556"/>
      <c r="B2556"/>
      <c r="C2556"/>
      <c r="D2556"/>
    </row>
    <row r="2557" spans="1:4">
      <c r="A2557"/>
      <c r="B2557"/>
      <c r="C2557"/>
      <c r="D2557"/>
    </row>
    <row r="2558" spans="1:4">
      <c r="A2558"/>
      <c r="B2558"/>
      <c r="C2558"/>
      <c r="D2558"/>
    </row>
    <row r="2559" spans="1:4">
      <c r="A2559"/>
      <c r="B2559"/>
      <c r="C2559"/>
      <c r="D2559"/>
    </row>
    <row r="2560" spans="1:4">
      <c r="A2560"/>
      <c r="B2560"/>
      <c r="C2560"/>
      <c r="D2560"/>
    </row>
    <row r="2561" spans="1:4">
      <c r="A2561"/>
      <c r="B2561"/>
      <c r="C2561"/>
      <c r="D2561"/>
    </row>
    <row r="2562" spans="1:4">
      <c r="A2562"/>
      <c r="B2562"/>
      <c r="C2562"/>
      <c r="D2562"/>
    </row>
    <row r="2563" spans="1:4">
      <c r="A2563"/>
      <c r="B2563"/>
      <c r="C2563"/>
      <c r="D2563"/>
    </row>
    <row r="2564" spans="1:4">
      <c r="A2564"/>
      <c r="B2564"/>
      <c r="C2564"/>
      <c r="D2564"/>
    </row>
    <row r="2565" spans="1:4">
      <c r="A2565"/>
      <c r="B2565"/>
      <c r="C2565"/>
      <c r="D2565"/>
    </row>
    <row r="2566" spans="1:4">
      <c r="A2566"/>
      <c r="B2566"/>
      <c r="C2566"/>
      <c r="D2566"/>
    </row>
    <row r="2567" spans="1:4">
      <c r="A2567"/>
      <c r="B2567"/>
      <c r="C2567"/>
      <c r="D2567"/>
    </row>
    <row r="2568" spans="1:4">
      <c r="A2568"/>
      <c r="B2568"/>
      <c r="C2568"/>
      <c r="D2568"/>
    </row>
    <row r="2569" spans="1:4">
      <c r="A2569"/>
      <c r="B2569"/>
      <c r="C2569"/>
      <c r="D2569"/>
    </row>
    <row r="2570" spans="1:4">
      <c r="A2570"/>
      <c r="B2570"/>
      <c r="C2570"/>
      <c r="D2570"/>
    </row>
    <row r="2571" spans="1:4">
      <c r="A2571"/>
      <c r="B2571"/>
      <c r="C2571"/>
      <c r="D2571"/>
    </row>
    <row r="2572" spans="1:4">
      <c r="A2572"/>
      <c r="B2572"/>
      <c r="C2572"/>
      <c r="D2572"/>
    </row>
    <row r="2573" spans="1:4">
      <c r="A2573"/>
      <c r="B2573"/>
      <c r="C2573"/>
      <c r="D2573"/>
    </row>
    <row r="2574" spans="1:4">
      <c r="A2574"/>
      <c r="B2574"/>
      <c r="C2574"/>
      <c r="D2574"/>
    </row>
    <row r="2575" spans="1:4">
      <c r="A2575"/>
      <c r="B2575"/>
      <c r="C2575"/>
      <c r="D2575"/>
    </row>
    <row r="2576" spans="1:4">
      <c r="A2576"/>
      <c r="B2576"/>
      <c r="C2576"/>
      <c r="D2576"/>
    </row>
    <row r="2577" spans="1:4">
      <c r="A2577"/>
      <c r="B2577"/>
      <c r="C2577"/>
      <c r="D2577"/>
    </row>
    <row r="2578" spans="1:4">
      <c r="A2578"/>
      <c r="B2578"/>
      <c r="C2578"/>
      <c r="D2578"/>
    </row>
    <row r="2579" spans="1:4">
      <c r="A2579"/>
      <c r="B2579"/>
      <c r="C2579"/>
      <c r="D2579"/>
    </row>
    <row r="2580" spans="1:4">
      <c r="A2580"/>
      <c r="B2580"/>
      <c r="C2580"/>
      <c r="D2580"/>
    </row>
    <row r="2581" spans="1:4">
      <c r="A2581"/>
      <c r="B2581"/>
      <c r="C2581"/>
      <c r="D2581"/>
    </row>
    <row r="2582" spans="1:4">
      <c r="A2582"/>
      <c r="B2582"/>
      <c r="C2582"/>
      <c r="D2582"/>
    </row>
    <row r="2583" spans="1:4">
      <c r="A2583"/>
      <c r="B2583"/>
      <c r="C2583"/>
      <c r="D2583"/>
    </row>
    <row r="2584" spans="1:4">
      <c r="A2584"/>
      <c r="B2584"/>
      <c r="C2584"/>
      <c r="D2584"/>
    </row>
    <row r="2585" spans="1:4">
      <c r="A2585"/>
      <c r="B2585"/>
      <c r="C2585"/>
      <c r="D2585"/>
    </row>
    <row r="2586" spans="1:4">
      <c r="A2586"/>
      <c r="B2586"/>
      <c r="C2586"/>
      <c r="D2586"/>
    </row>
    <row r="2587" spans="1:4">
      <c r="A2587"/>
      <c r="B2587"/>
      <c r="C2587"/>
      <c r="D2587"/>
    </row>
    <row r="2588" spans="1:4">
      <c r="A2588"/>
      <c r="B2588"/>
      <c r="C2588"/>
      <c r="D2588"/>
    </row>
    <row r="2589" spans="1:4">
      <c r="A2589"/>
      <c r="B2589"/>
      <c r="C2589"/>
      <c r="D2589"/>
    </row>
    <row r="2590" spans="1:4">
      <c r="A2590"/>
      <c r="B2590"/>
      <c r="C2590"/>
      <c r="D2590"/>
    </row>
    <row r="2591" spans="1:4">
      <c r="A2591"/>
      <c r="B2591"/>
      <c r="C2591"/>
      <c r="D2591"/>
    </row>
    <row r="2592" spans="1:4">
      <c r="A2592"/>
      <c r="B2592"/>
      <c r="C2592"/>
      <c r="D2592"/>
    </row>
    <row r="2593" spans="1:4">
      <c r="A2593"/>
      <c r="B2593"/>
      <c r="C2593"/>
      <c r="D2593"/>
    </row>
    <row r="2594" spans="1:4">
      <c r="A2594"/>
      <c r="B2594"/>
      <c r="C2594"/>
      <c r="D2594"/>
    </row>
    <row r="2595" spans="1:4">
      <c r="A2595"/>
      <c r="B2595"/>
      <c r="C2595"/>
      <c r="D2595"/>
    </row>
    <row r="2596" spans="1:4">
      <c r="A2596"/>
      <c r="B2596"/>
      <c r="C2596"/>
      <c r="D2596"/>
    </row>
    <row r="2597" spans="1:4">
      <c r="A2597"/>
      <c r="B2597"/>
      <c r="C2597"/>
      <c r="D2597"/>
    </row>
    <row r="2598" spans="1:4">
      <c r="A2598"/>
      <c r="B2598"/>
      <c r="C2598"/>
      <c r="D2598"/>
    </row>
    <row r="2599" spans="1:4">
      <c r="A2599"/>
      <c r="B2599"/>
      <c r="C2599"/>
      <c r="D2599"/>
    </row>
    <row r="2600" spans="1:4">
      <c r="A2600"/>
      <c r="B2600"/>
      <c r="C2600"/>
      <c r="D2600"/>
    </row>
    <row r="2601" spans="1:4">
      <c r="A2601"/>
      <c r="B2601"/>
      <c r="C2601"/>
      <c r="D2601"/>
    </row>
    <row r="2602" spans="1:4">
      <c r="A2602"/>
      <c r="B2602"/>
      <c r="C2602"/>
      <c r="D2602"/>
    </row>
    <row r="2603" spans="1:4">
      <c r="A2603"/>
      <c r="B2603"/>
      <c r="C2603"/>
      <c r="D2603"/>
    </row>
    <row r="2604" spans="1:4">
      <c r="A2604"/>
      <c r="B2604"/>
      <c r="C2604"/>
      <c r="D2604"/>
    </row>
    <row r="2605" spans="1:4">
      <c r="A2605"/>
      <c r="B2605"/>
      <c r="C2605"/>
      <c r="D2605"/>
    </row>
    <row r="2606" spans="1:4">
      <c r="A2606"/>
      <c r="B2606"/>
      <c r="C2606"/>
      <c r="D2606"/>
    </row>
    <row r="2607" spans="1:4">
      <c r="A2607"/>
      <c r="B2607"/>
      <c r="C2607"/>
      <c r="D2607"/>
    </row>
    <row r="2608" spans="1:4">
      <c r="A2608"/>
      <c r="B2608"/>
      <c r="C2608"/>
      <c r="D2608"/>
    </row>
    <row r="2609" spans="1:4">
      <c r="A2609"/>
      <c r="B2609"/>
      <c r="C2609"/>
      <c r="D2609"/>
    </row>
    <row r="2610" spans="1:4">
      <c r="A2610"/>
      <c r="B2610"/>
      <c r="C2610"/>
      <c r="D2610"/>
    </row>
    <row r="2611" spans="1:4">
      <c r="A2611"/>
      <c r="B2611"/>
      <c r="C2611"/>
      <c r="D2611"/>
    </row>
    <row r="2612" spans="1:4">
      <c r="A2612"/>
      <c r="B2612"/>
      <c r="C2612"/>
      <c r="D2612"/>
    </row>
    <row r="2613" spans="1:4">
      <c r="A2613"/>
      <c r="B2613"/>
      <c r="C2613"/>
      <c r="D2613"/>
    </row>
    <row r="2614" spans="1:4">
      <c r="A2614"/>
      <c r="B2614"/>
      <c r="C2614"/>
      <c r="D2614"/>
    </row>
    <row r="2615" spans="1:4">
      <c r="A2615"/>
      <c r="B2615"/>
      <c r="C2615"/>
      <c r="D2615"/>
    </row>
    <row r="2616" spans="1:4">
      <c r="A2616"/>
      <c r="B2616"/>
      <c r="C2616"/>
      <c r="D2616"/>
    </row>
    <row r="2617" spans="1:4">
      <c r="A2617"/>
      <c r="B2617"/>
      <c r="C2617"/>
      <c r="D2617"/>
    </row>
    <row r="2618" spans="1:4">
      <c r="A2618"/>
      <c r="B2618"/>
      <c r="C2618"/>
      <c r="D2618"/>
    </row>
    <row r="2619" spans="1:4">
      <c r="A2619"/>
      <c r="B2619"/>
      <c r="C2619"/>
      <c r="D2619"/>
    </row>
    <row r="2620" spans="1:4">
      <c r="A2620"/>
      <c r="B2620"/>
      <c r="C2620"/>
      <c r="D2620"/>
    </row>
    <row r="2621" spans="1:4">
      <c r="A2621"/>
      <c r="B2621"/>
      <c r="C2621"/>
      <c r="D2621"/>
    </row>
    <row r="2622" spans="1:4">
      <c r="A2622"/>
      <c r="B2622"/>
      <c r="C2622"/>
      <c r="D2622"/>
    </row>
    <row r="2623" spans="1:4">
      <c r="A2623"/>
      <c r="B2623"/>
      <c r="C2623"/>
      <c r="D2623"/>
    </row>
    <row r="2624" spans="1:4">
      <c r="A2624"/>
      <c r="B2624"/>
      <c r="C2624"/>
      <c r="D2624"/>
    </row>
    <row r="2625" spans="1:4">
      <c r="A2625"/>
      <c r="B2625"/>
      <c r="C2625"/>
      <c r="D2625"/>
    </row>
    <row r="2626" spans="1:4">
      <c r="A2626"/>
      <c r="B2626"/>
      <c r="C2626"/>
      <c r="D2626"/>
    </row>
    <row r="2627" spans="1:4">
      <c r="A2627"/>
      <c r="B2627"/>
      <c r="C2627"/>
      <c r="D2627"/>
    </row>
    <row r="2628" spans="1:4">
      <c r="A2628"/>
      <c r="B2628"/>
      <c r="C2628"/>
      <c r="D2628"/>
    </row>
    <row r="2629" spans="1:4">
      <c r="A2629"/>
      <c r="B2629"/>
      <c r="C2629"/>
      <c r="D2629"/>
    </row>
    <row r="2630" spans="1:4">
      <c r="A2630"/>
      <c r="B2630"/>
      <c r="C2630"/>
      <c r="D2630"/>
    </row>
    <row r="2631" spans="1:4">
      <c r="A2631"/>
      <c r="B2631"/>
      <c r="C2631"/>
      <c r="D2631"/>
    </row>
    <row r="2632" spans="1:4">
      <c r="A2632"/>
      <c r="B2632"/>
      <c r="C2632"/>
      <c r="D2632"/>
    </row>
    <row r="2633" spans="1:4">
      <c r="A2633"/>
      <c r="B2633"/>
      <c r="C2633"/>
      <c r="D2633"/>
    </row>
    <row r="2634" spans="1:4">
      <c r="A2634"/>
      <c r="B2634"/>
      <c r="C2634"/>
      <c r="D2634"/>
    </row>
    <row r="2635" spans="1:4">
      <c r="A2635"/>
      <c r="B2635"/>
      <c r="C2635"/>
      <c r="D2635"/>
    </row>
    <row r="2636" spans="1:4">
      <c r="A2636"/>
      <c r="B2636"/>
      <c r="C2636"/>
      <c r="D2636"/>
    </row>
    <row r="2637" spans="1:4">
      <c r="A2637"/>
      <c r="B2637"/>
      <c r="C2637"/>
      <c r="D2637"/>
    </row>
    <row r="2638" spans="1:4">
      <c r="A2638"/>
      <c r="B2638"/>
      <c r="C2638"/>
      <c r="D2638"/>
    </row>
    <row r="2639" spans="1:4">
      <c r="A2639"/>
      <c r="B2639"/>
      <c r="C2639"/>
      <c r="D2639"/>
    </row>
    <row r="2640" spans="1:4">
      <c r="A2640"/>
      <c r="B2640"/>
      <c r="C2640"/>
      <c r="D2640"/>
    </row>
    <row r="2641" spans="1:4">
      <c r="A2641"/>
      <c r="B2641"/>
      <c r="C2641"/>
      <c r="D2641"/>
    </row>
    <row r="2642" spans="1:4">
      <c r="A2642"/>
      <c r="B2642"/>
      <c r="C2642"/>
      <c r="D2642"/>
    </row>
    <row r="2643" spans="1:4">
      <c r="A2643"/>
      <c r="B2643"/>
      <c r="C2643"/>
      <c r="D2643"/>
    </row>
    <row r="2644" spans="1:4">
      <c r="A2644"/>
      <c r="B2644"/>
      <c r="C2644"/>
      <c r="D2644"/>
    </row>
    <row r="2645" spans="1:4">
      <c r="A2645"/>
      <c r="B2645"/>
      <c r="C2645"/>
      <c r="D2645"/>
    </row>
    <row r="2646" spans="1:4">
      <c r="A2646"/>
      <c r="B2646"/>
      <c r="C2646"/>
      <c r="D2646"/>
    </row>
    <row r="2647" spans="1:4">
      <c r="A2647"/>
      <c r="B2647"/>
      <c r="C2647"/>
      <c r="D2647"/>
    </row>
    <row r="2648" spans="1:4">
      <c r="A2648"/>
      <c r="B2648"/>
      <c r="C2648"/>
      <c r="D2648"/>
    </row>
    <row r="2649" spans="1:4">
      <c r="A2649"/>
      <c r="B2649"/>
      <c r="C2649"/>
      <c r="D2649"/>
    </row>
    <row r="2650" spans="1:4">
      <c r="A2650"/>
      <c r="B2650"/>
      <c r="C2650"/>
      <c r="D2650"/>
    </row>
    <row r="2651" spans="1:4">
      <c r="A2651"/>
      <c r="B2651"/>
      <c r="C2651"/>
      <c r="D2651"/>
    </row>
    <row r="2652" spans="1:4">
      <c r="A2652"/>
      <c r="B2652"/>
      <c r="C2652"/>
      <c r="D2652"/>
    </row>
    <row r="2653" spans="1:4">
      <c r="A2653"/>
      <c r="B2653"/>
      <c r="C2653"/>
      <c r="D2653"/>
    </row>
    <row r="2654" spans="1:4">
      <c r="A2654"/>
      <c r="B2654"/>
      <c r="C2654"/>
      <c r="D2654"/>
    </row>
    <row r="2655" spans="1:4">
      <c r="A2655"/>
      <c r="B2655"/>
      <c r="C2655"/>
      <c r="D2655"/>
    </row>
    <row r="2656" spans="1:4">
      <c r="A2656"/>
      <c r="B2656"/>
      <c r="C2656"/>
      <c r="D2656"/>
    </row>
    <row r="2657" spans="1:4">
      <c r="A2657"/>
      <c r="B2657"/>
      <c r="C2657"/>
      <c r="D2657"/>
    </row>
    <row r="2658" spans="1:4">
      <c r="A2658"/>
      <c r="B2658"/>
      <c r="C2658"/>
      <c r="D2658"/>
    </row>
    <row r="2659" spans="1:4">
      <c r="A2659"/>
      <c r="B2659"/>
      <c r="C2659"/>
      <c r="D2659"/>
    </row>
    <row r="2660" spans="1:4">
      <c r="A2660"/>
      <c r="B2660"/>
      <c r="C2660"/>
      <c r="D2660"/>
    </row>
    <row r="2661" spans="1:4">
      <c r="A2661"/>
      <c r="B2661"/>
      <c r="C2661"/>
      <c r="D2661"/>
    </row>
    <row r="2662" spans="1:4">
      <c r="A2662"/>
      <c r="B2662"/>
      <c r="C2662"/>
      <c r="D2662"/>
    </row>
    <row r="2663" spans="1:4">
      <c r="A2663"/>
      <c r="B2663"/>
      <c r="C2663"/>
      <c r="D2663"/>
    </row>
    <row r="2664" spans="1:4">
      <c r="A2664"/>
      <c r="B2664"/>
      <c r="C2664"/>
      <c r="D2664"/>
    </row>
    <row r="2665" spans="1:4">
      <c r="A2665"/>
      <c r="B2665"/>
      <c r="C2665"/>
      <c r="D2665"/>
    </row>
    <row r="2666" spans="1:4">
      <c r="A2666"/>
      <c r="B2666"/>
      <c r="C2666"/>
      <c r="D2666"/>
    </row>
    <row r="2667" spans="1:4">
      <c r="A2667"/>
      <c r="B2667"/>
      <c r="C2667"/>
      <c r="D2667"/>
    </row>
    <row r="2668" spans="1:4">
      <c r="A2668"/>
      <c r="B2668"/>
      <c r="C2668"/>
      <c r="D2668"/>
    </row>
    <row r="2669" spans="1:4">
      <c r="A2669"/>
      <c r="B2669"/>
      <c r="C2669"/>
      <c r="D2669"/>
    </row>
    <row r="2670" spans="1:4">
      <c r="A2670"/>
      <c r="B2670"/>
      <c r="C2670"/>
      <c r="D2670"/>
    </row>
    <row r="2671" spans="1:4">
      <c r="A2671"/>
      <c r="B2671"/>
      <c r="C2671"/>
      <c r="D2671"/>
    </row>
    <row r="2672" spans="1:4">
      <c r="A2672"/>
      <c r="B2672"/>
      <c r="C2672"/>
      <c r="D2672"/>
    </row>
    <row r="2673" spans="1:4">
      <c r="A2673"/>
      <c r="B2673"/>
      <c r="C2673"/>
      <c r="D2673"/>
    </row>
    <row r="2674" spans="1:4">
      <c r="A2674"/>
      <c r="B2674"/>
      <c r="C2674"/>
      <c r="D2674"/>
    </row>
    <row r="2675" spans="1:4">
      <c r="A2675"/>
      <c r="B2675"/>
      <c r="C2675"/>
      <c r="D2675"/>
    </row>
    <row r="2676" spans="1:4">
      <c r="A2676"/>
      <c r="B2676"/>
      <c r="C2676"/>
      <c r="D2676"/>
    </row>
    <row r="2677" spans="1:4">
      <c r="A2677"/>
      <c r="B2677"/>
      <c r="C2677"/>
      <c r="D2677"/>
    </row>
    <row r="2678" spans="1:4">
      <c r="A2678"/>
      <c r="B2678"/>
      <c r="C2678"/>
      <c r="D2678"/>
    </row>
    <row r="2679" spans="1:4">
      <c r="A2679"/>
      <c r="B2679"/>
      <c r="C2679"/>
      <c r="D2679"/>
    </row>
    <row r="2680" spans="1:4">
      <c r="A2680"/>
      <c r="B2680"/>
      <c r="C2680"/>
      <c r="D2680"/>
    </row>
    <row r="2681" spans="1:4">
      <c r="A2681"/>
      <c r="B2681"/>
      <c r="C2681"/>
      <c r="D2681"/>
    </row>
    <row r="2682" spans="1:4">
      <c r="A2682"/>
      <c r="B2682"/>
      <c r="C2682"/>
      <c r="D2682"/>
    </row>
    <row r="2683" spans="1:4">
      <c r="A2683"/>
      <c r="B2683"/>
      <c r="C2683"/>
      <c r="D2683"/>
    </row>
    <row r="2684" spans="1:4">
      <c r="A2684"/>
      <c r="B2684"/>
      <c r="C2684"/>
      <c r="D2684"/>
    </row>
    <row r="2685" spans="1:4">
      <c r="A2685"/>
      <c r="B2685"/>
      <c r="C2685"/>
      <c r="D2685"/>
    </row>
    <row r="2686" spans="1:4">
      <c r="A2686"/>
      <c r="B2686"/>
      <c r="C2686"/>
      <c r="D2686"/>
    </row>
    <row r="2687" spans="1:4">
      <c r="A2687"/>
      <c r="B2687"/>
      <c r="C2687"/>
      <c r="D2687"/>
    </row>
    <row r="2688" spans="1:4">
      <c r="A2688"/>
      <c r="B2688"/>
      <c r="C2688"/>
      <c r="D2688"/>
    </row>
    <row r="2689" spans="1:4">
      <c r="A2689"/>
      <c r="B2689"/>
      <c r="C2689"/>
      <c r="D2689"/>
    </row>
    <row r="2690" spans="1:4">
      <c r="A2690"/>
      <c r="B2690"/>
      <c r="C2690"/>
      <c r="D2690"/>
    </row>
    <row r="2691" spans="1:4">
      <c r="A2691"/>
      <c r="B2691"/>
      <c r="C2691"/>
      <c r="D2691"/>
    </row>
    <row r="2692" spans="1:4">
      <c r="A2692"/>
      <c r="B2692"/>
      <c r="C2692"/>
      <c r="D2692"/>
    </row>
    <row r="2693" spans="1:4">
      <c r="A2693"/>
      <c r="B2693"/>
      <c r="C2693"/>
      <c r="D2693"/>
    </row>
    <row r="2694" spans="1:4">
      <c r="A2694"/>
      <c r="B2694"/>
      <c r="C2694"/>
      <c r="D2694"/>
    </row>
    <row r="2695" spans="1:4">
      <c r="A2695"/>
      <c r="B2695"/>
      <c r="C2695"/>
      <c r="D2695"/>
    </row>
    <row r="2696" spans="1:4">
      <c r="A2696"/>
      <c r="B2696"/>
      <c r="C2696"/>
      <c r="D2696"/>
    </row>
    <row r="2697" spans="1:4">
      <c r="A2697"/>
      <c r="B2697"/>
      <c r="C2697"/>
      <c r="D2697"/>
    </row>
    <row r="2698" spans="1:4">
      <c r="A2698"/>
      <c r="B2698"/>
      <c r="C2698"/>
      <c r="D2698"/>
    </row>
    <row r="2699" spans="1:4">
      <c r="A2699"/>
      <c r="B2699"/>
      <c r="C2699"/>
      <c r="D2699"/>
    </row>
    <row r="2700" spans="1:4">
      <c r="A2700"/>
      <c r="B2700"/>
      <c r="C2700"/>
      <c r="D2700"/>
    </row>
    <row r="2701" spans="1:4">
      <c r="A2701"/>
      <c r="B2701"/>
      <c r="C2701"/>
      <c r="D2701"/>
    </row>
    <row r="2702" spans="1:4">
      <c r="A2702"/>
      <c r="B2702"/>
      <c r="C2702"/>
      <c r="D2702"/>
    </row>
    <row r="2703" spans="1:4">
      <c r="A2703"/>
      <c r="B2703"/>
      <c r="C2703"/>
      <c r="D2703"/>
    </row>
    <row r="2704" spans="1:4">
      <c r="A2704"/>
      <c r="B2704"/>
      <c r="C2704"/>
      <c r="D2704"/>
    </row>
    <row r="2705" spans="1:4">
      <c r="A2705"/>
      <c r="B2705"/>
      <c r="C2705"/>
      <c r="D2705"/>
    </row>
    <row r="2706" spans="1:4">
      <c r="A2706"/>
      <c r="B2706"/>
      <c r="C2706"/>
      <c r="D2706"/>
    </row>
    <row r="2707" spans="1:4">
      <c r="A2707"/>
      <c r="B2707"/>
      <c r="C2707"/>
      <c r="D2707"/>
    </row>
    <row r="2708" spans="1:4">
      <c r="A2708"/>
      <c r="B2708"/>
      <c r="C2708"/>
      <c r="D2708"/>
    </row>
    <row r="2709" spans="1:4">
      <c r="A2709"/>
      <c r="B2709"/>
      <c r="C2709"/>
      <c r="D2709"/>
    </row>
    <row r="2710" spans="1:4">
      <c r="A2710"/>
      <c r="B2710"/>
      <c r="C2710"/>
      <c r="D2710"/>
    </row>
    <row r="2711" spans="1:4">
      <c r="A2711"/>
      <c r="B2711"/>
      <c r="C2711"/>
      <c r="D2711"/>
    </row>
    <row r="2712" spans="1:4">
      <c r="A2712"/>
      <c r="B2712"/>
      <c r="C2712"/>
      <c r="D2712"/>
    </row>
    <row r="2713" spans="1:4">
      <c r="A2713"/>
      <c r="B2713"/>
      <c r="C2713"/>
      <c r="D2713"/>
    </row>
    <row r="2714" spans="1:4">
      <c r="A2714"/>
      <c r="B2714"/>
      <c r="C2714"/>
      <c r="D2714"/>
    </row>
    <row r="2715" spans="1:4">
      <c r="A2715"/>
      <c r="B2715"/>
      <c r="C2715"/>
      <c r="D2715"/>
    </row>
    <row r="2716" spans="1:4">
      <c r="A2716"/>
      <c r="B2716"/>
      <c r="C2716"/>
      <c r="D2716"/>
    </row>
    <row r="2717" spans="1:4">
      <c r="A2717"/>
      <c r="B2717"/>
      <c r="C2717"/>
      <c r="D2717"/>
    </row>
    <row r="2718" spans="1:4">
      <c r="A2718"/>
      <c r="B2718"/>
      <c r="C2718"/>
      <c r="D2718"/>
    </row>
    <row r="2719" spans="1:4">
      <c r="A2719"/>
      <c r="B2719"/>
      <c r="C2719"/>
      <c r="D2719"/>
    </row>
    <row r="2720" spans="1:4">
      <c r="A2720"/>
      <c r="B2720"/>
      <c r="C2720"/>
      <c r="D2720"/>
    </row>
    <row r="2721" spans="1:4">
      <c r="A2721"/>
      <c r="B2721"/>
      <c r="C2721"/>
      <c r="D2721"/>
    </row>
    <row r="2722" spans="1:4">
      <c r="A2722"/>
      <c r="B2722"/>
      <c r="C2722"/>
      <c r="D2722"/>
    </row>
    <row r="2723" spans="1:4">
      <c r="A2723"/>
      <c r="B2723"/>
      <c r="C2723"/>
      <c r="D2723"/>
    </row>
    <row r="2724" spans="1:4">
      <c r="A2724"/>
      <c r="B2724"/>
      <c r="C2724"/>
      <c r="D2724"/>
    </row>
    <row r="2725" spans="1:4">
      <c r="A2725"/>
      <c r="B2725"/>
      <c r="C2725"/>
      <c r="D2725"/>
    </row>
    <row r="2726" spans="1:4">
      <c r="A2726"/>
      <c r="B2726"/>
      <c r="C2726"/>
      <c r="D2726"/>
    </row>
    <row r="2727" spans="1:4">
      <c r="A2727"/>
      <c r="B2727"/>
      <c r="C2727"/>
      <c r="D2727"/>
    </row>
    <row r="2728" spans="1:4">
      <c r="A2728"/>
      <c r="B2728"/>
      <c r="C2728"/>
      <c r="D2728"/>
    </row>
    <row r="2729" spans="1:4">
      <c r="A2729"/>
      <c r="B2729"/>
      <c r="C2729"/>
      <c r="D2729"/>
    </row>
    <row r="2730" spans="1:4">
      <c r="A2730"/>
      <c r="B2730"/>
      <c r="C2730"/>
      <c r="D2730"/>
    </row>
    <row r="2731" spans="1:4">
      <c r="A2731"/>
      <c r="B2731"/>
      <c r="C2731"/>
      <c r="D2731"/>
    </row>
    <row r="2732" spans="1:4">
      <c r="A2732"/>
      <c r="B2732"/>
      <c r="C2732"/>
      <c r="D2732"/>
    </row>
    <row r="2733" spans="1:4">
      <c r="A2733"/>
      <c r="B2733"/>
      <c r="C2733"/>
      <c r="D2733"/>
    </row>
    <row r="2734" spans="1:4">
      <c r="A2734"/>
      <c r="B2734"/>
      <c r="C2734"/>
      <c r="D2734"/>
    </row>
    <row r="2735" spans="1:4">
      <c r="A2735"/>
      <c r="B2735"/>
      <c r="C2735"/>
      <c r="D2735"/>
    </row>
    <row r="2736" spans="1:4">
      <c r="A2736"/>
      <c r="B2736"/>
      <c r="C2736"/>
      <c r="D2736"/>
    </row>
    <row r="2737" spans="1:4">
      <c r="A2737"/>
      <c r="B2737"/>
      <c r="C2737"/>
      <c r="D2737"/>
    </row>
    <row r="2738" spans="1:4">
      <c r="A2738"/>
      <c r="B2738"/>
      <c r="C2738"/>
      <c r="D2738"/>
    </row>
    <row r="2739" spans="1:4">
      <c r="A2739"/>
      <c r="B2739"/>
      <c r="C2739"/>
      <c r="D2739"/>
    </row>
    <row r="2740" spans="1:4">
      <c r="A2740"/>
      <c r="B2740"/>
      <c r="C2740"/>
      <c r="D2740"/>
    </row>
    <row r="2741" spans="1:4">
      <c r="A2741"/>
      <c r="B2741"/>
      <c r="C2741"/>
      <c r="D2741"/>
    </row>
    <row r="2742" spans="1:4">
      <c r="A2742"/>
      <c r="B2742"/>
      <c r="C2742"/>
      <c r="D2742"/>
    </row>
    <row r="2743" spans="1:4">
      <c r="A2743"/>
      <c r="B2743"/>
      <c r="C2743"/>
      <c r="D2743"/>
    </row>
    <row r="2744" spans="1:4">
      <c r="A2744"/>
      <c r="B2744"/>
      <c r="C2744"/>
      <c r="D2744"/>
    </row>
    <row r="2745" spans="1:4">
      <c r="A2745"/>
      <c r="B2745"/>
      <c r="C2745"/>
      <c r="D2745"/>
    </row>
    <row r="2746" spans="1:4">
      <c r="A2746"/>
      <c r="B2746"/>
      <c r="C2746"/>
      <c r="D2746"/>
    </row>
    <row r="2747" spans="1:4">
      <c r="A2747"/>
      <c r="B2747"/>
      <c r="C2747"/>
      <c r="D2747"/>
    </row>
    <row r="2748" spans="1:4">
      <c r="A2748"/>
      <c r="B2748"/>
      <c r="C2748"/>
      <c r="D2748"/>
    </row>
    <row r="2749" spans="1:4">
      <c r="A2749"/>
      <c r="B2749"/>
      <c r="C2749"/>
      <c r="D2749"/>
    </row>
    <row r="2750" spans="1:4">
      <c r="A2750"/>
      <c r="B2750"/>
      <c r="C2750"/>
      <c r="D2750"/>
    </row>
    <row r="2751" spans="1:4">
      <c r="A2751"/>
      <c r="B2751"/>
      <c r="C2751"/>
      <c r="D2751"/>
    </row>
    <row r="2752" spans="1:4">
      <c r="A2752"/>
      <c r="B2752"/>
      <c r="C2752"/>
      <c r="D2752"/>
    </row>
    <row r="2753" spans="1:4">
      <c r="A2753"/>
      <c r="B2753"/>
      <c r="C2753"/>
      <c r="D2753"/>
    </row>
    <row r="2754" spans="1:4">
      <c r="A2754"/>
      <c r="B2754"/>
      <c r="C2754"/>
      <c r="D2754"/>
    </row>
    <row r="2755" spans="1:4">
      <c r="A2755"/>
      <c r="B2755"/>
      <c r="C2755"/>
      <c r="D2755"/>
    </row>
    <row r="2756" spans="1:4">
      <c r="A2756"/>
      <c r="B2756"/>
      <c r="C2756"/>
      <c r="D2756"/>
    </row>
    <row r="2757" spans="1:4">
      <c r="A2757"/>
      <c r="B2757"/>
      <c r="C2757"/>
      <c r="D2757"/>
    </row>
    <row r="2758" spans="1:4">
      <c r="A2758"/>
      <c r="B2758"/>
      <c r="C2758"/>
      <c r="D2758"/>
    </row>
    <row r="2759" spans="1:4">
      <c r="A2759"/>
      <c r="B2759"/>
      <c r="C2759"/>
      <c r="D2759"/>
    </row>
    <row r="2760" spans="1:4">
      <c r="A2760"/>
      <c r="B2760"/>
      <c r="C2760"/>
      <c r="D2760"/>
    </row>
    <row r="2761" spans="1:4">
      <c r="A2761"/>
      <c r="B2761"/>
      <c r="C2761"/>
      <c r="D2761"/>
    </row>
    <row r="2762" spans="1:4">
      <c r="A2762"/>
      <c r="B2762"/>
      <c r="C2762"/>
      <c r="D2762"/>
    </row>
    <row r="2763" spans="1:4">
      <c r="A2763"/>
      <c r="B2763"/>
      <c r="C2763"/>
      <c r="D2763"/>
    </row>
    <row r="2764" spans="1:4">
      <c r="A2764"/>
      <c r="B2764"/>
      <c r="C2764"/>
      <c r="D2764"/>
    </row>
    <row r="2765" spans="1:4">
      <c r="A2765"/>
      <c r="B2765"/>
      <c r="C2765"/>
      <c r="D2765"/>
    </row>
    <row r="2766" spans="1:4">
      <c r="A2766"/>
      <c r="B2766"/>
      <c r="C2766"/>
      <c r="D2766"/>
    </row>
    <row r="2767" spans="1:4">
      <c r="A2767"/>
      <c r="B2767"/>
      <c r="C2767"/>
      <c r="D2767"/>
    </row>
    <row r="2768" spans="1:4">
      <c r="A2768"/>
      <c r="B2768"/>
      <c r="C2768"/>
      <c r="D2768"/>
    </row>
    <row r="2769" spans="1:4">
      <c r="A2769"/>
      <c r="B2769"/>
      <c r="C2769"/>
      <c r="D2769"/>
    </row>
    <row r="2770" spans="1:4">
      <c r="A2770"/>
      <c r="B2770"/>
      <c r="C2770"/>
      <c r="D2770"/>
    </row>
    <row r="2771" spans="1:4">
      <c r="A2771"/>
      <c r="B2771"/>
      <c r="C2771"/>
      <c r="D2771"/>
    </row>
    <row r="2772" spans="1:4">
      <c r="A2772"/>
      <c r="B2772"/>
      <c r="C2772"/>
      <c r="D2772"/>
    </row>
    <row r="2773" spans="1:4">
      <c r="A2773"/>
      <c r="B2773"/>
      <c r="C2773"/>
      <c r="D2773"/>
    </row>
    <row r="2774" spans="1:4">
      <c r="A2774"/>
      <c r="B2774"/>
      <c r="C2774"/>
      <c r="D2774"/>
    </row>
    <row r="2775" spans="1:4">
      <c r="A2775"/>
      <c r="B2775"/>
      <c r="C2775"/>
      <c r="D2775"/>
    </row>
    <row r="2776" spans="1:4">
      <c r="A2776"/>
      <c r="B2776"/>
      <c r="C2776"/>
      <c r="D2776"/>
    </row>
    <row r="2777" spans="1:4">
      <c r="A2777"/>
      <c r="B2777"/>
      <c r="C2777"/>
      <c r="D2777"/>
    </row>
    <row r="2778" spans="1:4">
      <c r="A2778"/>
      <c r="B2778"/>
      <c r="C2778"/>
      <c r="D2778"/>
    </row>
    <row r="2779" spans="1:4">
      <c r="A2779"/>
      <c r="B2779"/>
      <c r="C2779"/>
      <c r="D2779"/>
    </row>
    <row r="2780" spans="1:4">
      <c r="A2780"/>
      <c r="B2780"/>
      <c r="C2780"/>
      <c r="D2780"/>
    </row>
    <row r="2781" spans="1:4">
      <c r="A2781"/>
      <c r="B2781"/>
      <c r="C2781"/>
      <c r="D2781"/>
    </row>
    <row r="2782" spans="1:4">
      <c r="A2782"/>
      <c r="B2782"/>
      <c r="C2782"/>
      <c r="D2782"/>
    </row>
    <row r="2783" spans="1:4">
      <c r="A2783"/>
      <c r="B2783"/>
      <c r="C2783"/>
      <c r="D2783"/>
    </row>
    <row r="2784" spans="1:4">
      <c r="A2784"/>
      <c r="B2784"/>
      <c r="C2784"/>
      <c r="D2784"/>
    </row>
    <row r="2785" spans="1:4">
      <c r="A2785"/>
      <c r="B2785"/>
      <c r="C2785"/>
      <c r="D2785"/>
    </row>
    <row r="2786" spans="1:4">
      <c r="A2786"/>
      <c r="B2786"/>
      <c r="C2786"/>
      <c r="D2786"/>
    </row>
    <row r="2787" spans="1:4">
      <c r="A2787"/>
      <c r="B2787"/>
      <c r="C2787"/>
      <c r="D2787"/>
    </row>
    <row r="2788" spans="1:4">
      <c r="A2788"/>
      <c r="B2788"/>
      <c r="C2788"/>
      <c r="D2788"/>
    </row>
    <row r="2789" spans="1:4">
      <c r="A2789"/>
      <c r="B2789"/>
      <c r="C2789"/>
      <c r="D2789"/>
    </row>
    <row r="2790" spans="1:4">
      <c r="A2790"/>
      <c r="B2790"/>
      <c r="C2790"/>
      <c r="D2790"/>
    </row>
    <row r="2791" spans="1:4">
      <c r="A2791"/>
      <c r="B2791"/>
      <c r="C2791"/>
      <c r="D2791"/>
    </row>
    <row r="2792" spans="1:4">
      <c r="A2792"/>
      <c r="B2792"/>
      <c r="C2792"/>
      <c r="D2792"/>
    </row>
    <row r="2793" spans="1:4">
      <c r="A2793"/>
      <c r="B2793"/>
      <c r="C2793"/>
      <c r="D2793"/>
    </row>
    <row r="2794" spans="1:4">
      <c r="A2794"/>
      <c r="B2794"/>
      <c r="C2794"/>
      <c r="D2794"/>
    </row>
    <row r="2795" spans="1:4">
      <c r="A2795"/>
      <c r="B2795"/>
      <c r="C2795"/>
      <c r="D2795"/>
    </row>
    <row r="2796" spans="1:4">
      <c r="A2796"/>
      <c r="B2796"/>
      <c r="C2796"/>
      <c r="D2796"/>
    </row>
    <row r="2797" spans="1:4">
      <c r="A2797"/>
      <c r="B2797"/>
      <c r="C2797"/>
      <c r="D2797"/>
    </row>
    <row r="2798" spans="1:4">
      <c r="A2798"/>
      <c r="B2798"/>
      <c r="C2798"/>
      <c r="D2798"/>
    </row>
    <row r="2799" spans="1:4">
      <c r="A2799"/>
      <c r="B2799"/>
      <c r="C2799"/>
      <c r="D2799"/>
    </row>
    <row r="2800" spans="1:4">
      <c r="A2800"/>
      <c r="B2800"/>
      <c r="C2800"/>
      <c r="D2800"/>
    </row>
    <row r="2801" spans="1:4">
      <c r="A2801"/>
      <c r="B2801"/>
      <c r="C2801"/>
      <c r="D2801"/>
    </row>
    <row r="2802" spans="1:4">
      <c r="A2802"/>
      <c r="B2802"/>
      <c r="C2802"/>
      <c r="D2802"/>
    </row>
    <row r="2803" spans="1:4">
      <c r="A2803"/>
      <c r="B2803"/>
      <c r="C2803"/>
      <c r="D2803"/>
    </row>
    <row r="2804" spans="1:4">
      <c r="A2804"/>
      <c r="B2804"/>
      <c r="C2804"/>
      <c r="D2804"/>
    </row>
    <row r="2805" spans="1:4">
      <c r="A2805"/>
      <c r="B2805"/>
      <c r="C2805"/>
      <c r="D2805"/>
    </row>
    <row r="2806" spans="1:4">
      <c r="A2806"/>
      <c r="B2806"/>
      <c r="C2806"/>
      <c r="D2806"/>
    </row>
    <row r="2807" spans="1:4">
      <c r="A2807"/>
      <c r="B2807"/>
      <c r="C2807"/>
      <c r="D2807"/>
    </row>
    <row r="2808" spans="1:4">
      <c r="A2808"/>
      <c r="B2808"/>
      <c r="C2808"/>
      <c r="D2808"/>
    </row>
    <row r="2809" spans="1:4">
      <c r="A2809"/>
      <c r="B2809"/>
      <c r="C2809"/>
      <c r="D2809"/>
    </row>
    <row r="2810" spans="1:4">
      <c r="A2810"/>
      <c r="B2810"/>
      <c r="C2810"/>
      <c r="D2810"/>
    </row>
    <row r="2811" spans="1:4">
      <c r="A2811"/>
      <c r="B2811"/>
      <c r="C2811"/>
      <c r="D2811"/>
    </row>
    <row r="2812" spans="1:4">
      <c r="A2812"/>
      <c r="B2812"/>
      <c r="C2812"/>
      <c r="D2812"/>
    </row>
    <row r="2813" spans="1:4">
      <c r="A2813"/>
      <c r="B2813"/>
      <c r="C2813"/>
      <c r="D2813"/>
    </row>
    <row r="2814" spans="1:4">
      <c r="A2814"/>
      <c r="B2814"/>
      <c r="C2814"/>
      <c r="D2814"/>
    </row>
    <row r="2815" spans="1:4">
      <c r="A2815"/>
      <c r="B2815"/>
      <c r="C2815"/>
      <c r="D2815"/>
    </row>
    <row r="2816" spans="1:4">
      <c r="A2816"/>
      <c r="B2816"/>
      <c r="C2816"/>
      <c r="D2816"/>
    </row>
    <row r="2817" spans="1:4">
      <c r="A2817"/>
      <c r="B2817"/>
      <c r="C2817"/>
      <c r="D2817"/>
    </row>
    <row r="2818" spans="1:4">
      <c r="A2818"/>
      <c r="B2818"/>
      <c r="C2818"/>
      <c r="D2818"/>
    </row>
    <row r="2819" spans="1:4">
      <c r="A2819"/>
      <c r="B2819"/>
      <c r="C2819"/>
      <c r="D2819"/>
    </row>
    <row r="2820" spans="1:4">
      <c r="A2820"/>
      <c r="B2820"/>
      <c r="C2820"/>
      <c r="D2820"/>
    </row>
    <row r="2821" spans="1:4">
      <c r="A2821"/>
      <c r="B2821"/>
      <c r="C2821"/>
      <c r="D2821"/>
    </row>
    <row r="2822" spans="1:4">
      <c r="A2822"/>
      <c r="B2822"/>
      <c r="C2822"/>
      <c r="D2822"/>
    </row>
    <row r="2823" spans="1:4">
      <c r="A2823"/>
      <c r="B2823"/>
      <c r="C2823"/>
      <c r="D2823"/>
    </row>
    <row r="2824" spans="1:4">
      <c r="A2824"/>
      <c r="B2824"/>
      <c r="C2824"/>
      <c r="D2824"/>
    </row>
    <row r="2825" spans="1:4">
      <c r="A2825"/>
      <c r="B2825"/>
      <c r="C2825"/>
      <c r="D2825"/>
    </row>
    <row r="2826" spans="1:4">
      <c r="A2826"/>
      <c r="B2826"/>
      <c r="C2826"/>
      <c r="D2826"/>
    </row>
    <row r="2827" spans="1:4">
      <c r="A2827"/>
      <c r="B2827"/>
      <c r="C2827"/>
      <c r="D2827"/>
    </row>
    <row r="2828" spans="1:4">
      <c r="A2828"/>
      <c r="B2828"/>
      <c r="C2828"/>
      <c r="D2828"/>
    </row>
    <row r="2829" spans="1:4">
      <c r="A2829"/>
      <c r="B2829"/>
      <c r="C2829"/>
      <c r="D2829"/>
    </row>
    <row r="2830" spans="1:4">
      <c r="A2830"/>
      <c r="B2830"/>
      <c r="C2830"/>
      <c r="D2830"/>
    </row>
    <row r="2831" spans="1:4">
      <c r="A2831"/>
      <c r="B2831"/>
      <c r="C2831"/>
      <c r="D2831"/>
    </row>
    <row r="2832" spans="1:4">
      <c r="A2832"/>
      <c r="B2832"/>
      <c r="C2832"/>
      <c r="D2832"/>
    </row>
    <row r="2833" spans="1:4">
      <c r="A2833"/>
      <c r="B2833"/>
      <c r="C2833"/>
      <c r="D2833"/>
    </row>
    <row r="2834" spans="1:4">
      <c r="A2834"/>
      <c r="B2834"/>
      <c r="C2834"/>
      <c r="D2834"/>
    </row>
    <row r="2835" spans="1:4">
      <c r="A2835"/>
      <c r="B2835"/>
      <c r="C2835"/>
      <c r="D2835"/>
    </row>
    <row r="2836" spans="1:4">
      <c r="A2836"/>
      <c r="B2836"/>
      <c r="C2836"/>
      <c r="D2836"/>
    </row>
    <row r="2837" spans="1:4">
      <c r="A2837"/>
      <c r="B2837"/>
      <c r="C2837"/>
      <c r="D2837"/>
    </row>
    <row r="2838" spans="1:4">
      <c r="A2838"/>
      <c r="B2838"/>
      <c r="C2838"/>
      <c r="D2838"/>
    </row>
    <row r="2839" spans="1:4">
      <c r="A2839"/>
      <c r="B2839"/>
      <c r="C2839"/>
      <c r="D2839"/>
    </row>
    <row r="2840" spans="1:4">
      <c r="A2840"/>
      <c r="B2840"/>
      <c r="C2840"/>
      <c r="D2840"/>
    </row>
    <row r="2841" spans="1:4">
      <c r="A2841"/>
      <c r="B2841"/>
      <c r="C2841"/>
      <c r="D2841"/>
    </row>
    <row r="2842" spans="1:4">
      <c r="A2842"/>
      <c r="B2842"/>
      <c r="C2842"/>
      <c r="D2842"/>
    </row>
    <row r="2843" spans="1:4">
      <c r="A2843"/>
      <c r="B2843"/>
      <c r="C2843"/>
      <c r="D2843"/>
    </row>
    <row r="2844" spans="1:4">
      <c r="A2844"/>
      <c r="B2844"/>
      <c r="C2844"/>
      <c r="D2844"/>
    </row>
    <row r="2845" spans="1:4">
      <c r="A2845"/>
      <c r="B2845"/>
      <c r="C2845"/>
      <c r="D2845"/>
    </row>
    <row r="2846" spans="1:4">
      <c r="A2846"/>
      <c r="B2846"/>
      <c r="C2846"/>
      <c r="D2846"/>
    </row>
    <row r="2847" spans="1:4">
      <c r="A2847"/>
      <c r="B2847"/>
      <c r="C2847"/>
      <c r="D2847"/>
    </row>
    <row r="2848" spans="1:4">
      <c r="A2848"/>
      <c r="B2848"/>
      <c r="C2848"/>
      <c r="D2848"/>
    </row>
    <row r="2849" spans="1:4">
      <c r="A2849"/>
      <c r="B2849"/>
      <c r="C2849"/>
      <c r="D2849"/>
    </row>
    <row r="2850" spans="1:4">
      <c r="A2850"/>
      <c r="B2850"/>
      <c r="C2850"/>
      <c r="D2850"/>
    </row>
    <row r="2851" spans="1:4">
      <c r="A2851"/>
      <c r="B2851"/>
      <c r="C2851"/>
      <c r="D2851"/>
    </row>
    <row r="2852" spans="1:4">
      <c r="A2852"/>
      <c r="B2852"/>
      <c r="C2852"/>
      <c r="D2852"/>
    </row>
    <row r="2853" spans="1:4">
      <c r="A2853"/>
      <c r="B2853"/>
      <c r="C2853"/>
      <c r="D2853"/>
    </row>
    <row r="2854" spans="1:4">
      <c r="A2854"/>
      <c r="B2854"/>
      <c r="C2854"/>
      <c r="D2854"/>
    </row>
    <row r="2855" spans="1:4">
      <c r="A2855"/>
      <c r="B2855"/>
      <c r="C2855"/>
      <c r="D2855"/>
    </row>
    <row r="2856" spans="1:4">
      <c r="A2856"/>
      <c r="B2856"/>
      <c r="C2856"/>
      <c r="D2856"/>
    </row>
    <row r="2857" spans="1:4">
      <c r="A2857"/>
      <c r="B2857"/>
      <c r="C2857"/>
      <c r="D2857"/>
    </row>
    <row r="2858" spans="1:4">
      <c r="A2858"/>
      <c r="B2858"/>
      <c r="C2858"/>
      <c r="D2858"/>
    </row>
    <row r="2859" spans="1:4">
      <c r="A2859"/>
      <c r="B2859"/>
      <c r="C2859"/>
      <c r="D2859"/>
    </row>
    <row r="2860" spans="1:4">
      <c r="A2860"/>
      <c r="B2860"/>
      <c r="C2860"/>
      <c r="D2860"/>
    </row>
    <row r="2861" spans="1:4">
      <c r="A2861"/>
      <c r="B2861"/>
      <c r="C2861"/>
      <c r="D2861"/>
    </row>
    <row r="2862" spans="1:4">
      <c r="A2862"/>
      <c r="B2862"/>
      <c r="C2862"/>
      <c r="D2862"/>
    </row>
    <row r="2863" spans="1:4">
      <c r="A2863"/>
      <c r="B2863"/>
      <c r="C2863"/>
      <c r="D2863"/>
    </row>
    <row r="2864" spans="1:4">
      <c r="A2864"/>
      <c r="B2864"/>
      <c r="C2864"/>
      <c r="D2864"/>
    </row>
    <row r="2865" spans="1:4">
      <c r="A2865"/>
      <c r="B2865"/>
      <c r="C2865"/>
      <c r="D2865"/>
    </row>
    <row r="2866" spans="1:4">
      <c r="A2866"/>
      <c r="B2866"/>
      <c r="C2866"/>
      <c r="D2866"/>
    </row>
    <row r="2867" spans="1:4">
      <c r="A2867"/>
      <c r="B2867"/>
      <c r="C2867"/>
      <c r="D2867"/>
    </row>
    <row r="2868" spans="1:4">
      <c r="A2868"/>
      <c r="B2868"/>
      <c r="C2868"/>
      <c r="D2868"/>
    </row>
    <row r="2869" spans="1:4">
      <c r="A2869"/>
      <c r="B2869"/>
      <c r="C2869"/>
      <c r="D2869"/>
    </row>
    <row r="2870" spans="1:4">
      <c r="A2870"/>
      <c r="B2870"/>
      <c r="C2870"/>
      <c r="D2870"/>
    </row>
    <row r="2871" spans="1:4">
      <c r="A2871"/>
      <c r="B2871"/>
      <c r="C2871"/>
      <c r="D2871"/>
    </row>
    <row r="2872" spans="1:4">
      <c r="A2872"/>
      <c r="B2872"/>
      <c r="C2872"/>
      <c r="D2872"/>
    </row>
    <row r="2873" spans="1:4">
      <c r="A2873"/>
      <c r="B2873"/>
      <c r="C2873"/>
      <c r="D2873"/>
    </row>
    <row r="2874" spans="1:4">
      <c r="A2874"/>
      <c r="B2874"/>
      <c r="C2874"/>
      <c r="D2874"/>
    </row>
    <row r="2875" spans="1:4">
      <c r="A2875"/>
      <c r="B2875"/>
      <c r="C2875"/>
      <c r="D2875"/>
    </row>
    <row r="2876" spans="1:4">
      <c r="A2876"/>
      <c r="B2876"/>
      <c r="C2876"/>
      <c r="D2876"/>
    </row>
    <row r="2877" spans="1:4">
      <c r="A2877"/>
      <c r="B2877"/>
      <c r="C2877"/>
      <c r="D2877"/>
    </row>
    <row r="2878" spans="1:4">
      <c r="A2878"/>
      <c r="B2878"/>
      <c r="C2878"/>
      <c r="D2878"/>
    </row>
    <row r="2879" spans="1:4">
      <c r="A2879"/>
      <c r="B2879"/>
      <c r="C2879"/>
      <c r="D2879"/>
    </row>
    <row r="2880" spans="1:4">
      <c r="A2880"/>
      <c r="B2880"/>
      <c r="C2880"/>
      <c r="D2880"/>
    </row>
    <row r="2881" spans="1:4">
      <c r="A2881"/>
      <c r="B2881"/>
      <c r="C2881"/>
      <c r="D2881"/>
    </row>
    <row r="2882" spans="1:4">
      <c r="A2882"/>
      <c r="B2882"/>
      <c r="C2882"/>
      <c r="D2882"/>
    </row>
    <row r="2883" spans="1:4">
      <c r="A2883"/>
      <c r="B2883"/>
      <c r="C2883"/>
      <c r="D2883"/>
    </row>
    <row r="2884" spans="1:4">
      <c r="A2884"/>
      <c r="B2884"/>
      <c r="C2884"/>
      <c r="D2884"/>
    </row>
    <row r="2885" spans="1:4">
      <c r="A2885"/>
      <c r="B2885"/>
      <c r="C2885"/>
      <c r="D2885"/>
    </row>
    <row r="2886" spans="1:4">
      <c r="A2886"/>
      <c r="B2886"/>
      <c r="C2886"/>
      <c r="D2886"/>
    </row>
    <row r="2887" spans="1:4">
      <c r="A2887"/>
      <c r="B2887"/>
      <c r="C2887"/>
      <c r="D2887"/>
    </row>
    <row r="2888" spans="1:4">
      <c r="A2888"/>
      <c r="B2888"/>
      <c r="C2888"/>
      <c r="D2888"/>
    </row>
    <row r="2889" spans="1:4">
      <c r="A2889"/>
      <c r="B2889"/>
      <c r="C2889"/>
      <c r="D2889"/>
    </row>
    <row r="2890" spans="1:4">
      <c r="A2890"/>
      <c r="B2890"/>
      <c r="C2890"/>
      <c r="D2890"/>
    </row>
    <row r="2891" spans="1:4">
      <c r="A2891"/>
      <c r="B2891"/>
      <c r="C2891"/>
      <c r="D2891"/>
    </row>
    <row r="2892" spans="1:4">
      <c r="A2892"/>
      <c r="B2892"/>
      <c r="C2892"/>
      <c r="D2892"/>
    </row>
    <row r="2893" spans="1:4">
      <c r="A2893"/>
      <c r="B2893"/>
      <c r="C2893"/>
      <c r="D2893"/>
    </row>
    <row r="2894" spans="1:4">
      <c r="A2894"/>
      <c r="B2894"/>
      <c r="C2894"/>
      <c r="D2894"/>
    </row>
    <row r="2895" spans="1:4">
      <c r="A2895"/>
      <c r="B2895"/>
      <c r="C2895"/>
      <c r="D2895"/>
    </row>
    <row r="2896" spans="1:4">
      <c r="A2896"/>
      <c r="B2896"/>
      <c r="C2896"/>
      <c r="D2896"/>
    </row>
    <row r="2897" spans="1:4">
      <c r="A2897"/>
      <c r="B2897"/>
      <c r="C2897"/>
      <c r="D2897"/>
    </row>
    <row r="2898" spans="1:4">
      <c r="A2898"/>
      <c r="B2898"/>
      <c r="C2898"/>
      <c r="D2898"/>
    </row>
    <row r="2899" spans="1:4">
      <c r="A2899"/>
      <c r="B2899"/>
      <c r="C2899"/>
      <c r="D2899"/>
    </row>
    <row r="2900" spans="1:4">
      <c r="A2900"/>
      <c r="B2900"/>
      <c r="C2900"/>
      <c r="D2900"/>
    </row>
    <row r="2901" spans="1:4">
      <c r="A2901"/>
      <c r="B2901"/>
      <c r="C2901"/>
      <c r="D2901"/>
    </row>
    <row r="2902" spans="1:4">
      <c r="A2902"/>
      <c r="B2902"/>
      <c r="C2902"/>
      <c r="D2902"/>
    </row>
    <row r="2903" spans="1:4">
      <c r="A2903"/>
      <c r="B2903"/>
      <c r="C2903"/>
      <c r="D2903"/>
    </row>
    <row r="2904" spans="1:4">
      <c r="A2904"/>
      <c r="B2904"/>
      <c r="C2904"/>
      <c r="D2904"/>
    </row>
    <row r="2905" spans="1:4">
      <c r="A2905"/>
      <c r="B2905"/>
      <c r="C2905"/>
      <c r="D2905"/>
    </row>
    <row r="2906" spans="1:4">
      <c r="A2906"/>
      <c r="B2906"/>
      <c r="C2906"/>
      <c r="D2906"/>
    </row>
    <row r="2907" spans="1:4">
      <c r="A2907"/>
      <c r="B2907"/>
      <c r="C2907"/>
      <c r="D2907"/>
    </row>
    <row r="2908" spans="1:4">
      <c r="A2908"/>
      <c r="B2908"/>
      <c r="C2908"/>
      <c r="D2908"/>
    </row>
    <row r="2909" spans="1:4">
      <c r="A2909"/>
      <c r="B2909"/>
      <c r="C2909"/>
      <c r="D2909"/>
    </row>
    <row r="2910" spans="1:4">
      <c r="A2910"/>
      <c r="B2910"/>
      <c r="C2910"/>
      <c r="D2910"/>
    </row>
    <row r="2911" spans="1:4">
      <c r="A2911"/>
      <c r="B2911"/>
      <c r="C2911"/>
      <c r="D2911"/>
    </row>
    <row r="2912" spans="1:4">
      <c r="A2912"/>
      <c r="B2912"/>
      <c r="C2912"/>
      <c r="D2912"/>
    </row>
    <row r="2913" spans="1:4">
      <c r="A2913"/>
      <c r="B2913"/>
      <c r="C2913"/>
      <c r="D2913"/>
    </row>
    <row r="2914" spans="1:4">
      <c r="A2914"/>
      <c r="B2914"/>
      <c r="C2914"/>
      <c r="D2914"/>
    </row>
    <row r="2915" spans="1:4">
      <c r="A2915"/>
      <c r="B2915"/>
      <c r="C2915"/>
      <c r="D2915"/>
    </row>
    <row r="2916" spans="1:4">
      <c r="A2916"/>
      <c r="B2916"/>
      <c r="C2916"/>
      <c r="D2916"/>
    </row>
    <row r="2917" spans="1:4">
      <c r="A2917"/>
      <c r="B2917"/>
      <c r="C2917"/>
      <c r="D2917"/>
    </row>
    <row r="2918" spans="1:4">
      <c r="A2918"/>
      <c r="B2918"/>
      <c r="C2918"/>
      <c r="D2918"/>
    </row>
    <row r="2919" spans="1:4">
      <c r="A2919"/>
      <c r="B2919"/>
      <c r="C2919"/>
      <c r="D2919"/>
    </row>
    <row r="2920" spans="1:4">
      <c r="A2920"/>
      <c r="B2920"/>
      <c r="C2920"/>
      <c r="D2920"/>
    </row>
    <row r="2921" spans="1:4">
      <c r="A2921"/>
      <c r="B2921"/>
      <c r="C2921"/>
      <c r="D2921"/>
    </row>
    <row r="2922" spans="1:4">
      <c r="A2922"/>
      <c r="B2922"/>
      <c r="C2922"/>
      <c r="D2922"/>
    </row>
    <row r="2923" spans="1:4">
      <c r="A2923"/>
      <c r="B2923"/>
      <c r="C2923"/>
      <c r="D2923"/>
    </row>
    <row r="2924" spans="1:4">
      <c r="A2924"/>
      <c r="B2924"/>
      <c r="C2924"/>
      <c r="D2924"/>
    </row>
    <row r="2925" spans="1:4">
      <c r="A2925"/>
      <c r="B2925"/>
      <c r="C2925"/>
      <c r="D2925"/>
    </row>
    <row r="2926" spans="1:4">
      <c r="A2926"/>
      <c r="B2926"/>
      <c r="C2926"/>
      <c r="D2926"/>
    </row>
    <row r="2927" spans="1:4">
      <c r="A2927"/>
      <c r="B2927"/>
      <c r="C2927"/>
      <c r="D2927"/>
    </row>
    <row r="2928" spans="1:4">
      <c r="A2928"/>
      <c r="B2928"/>
      <c r="C2928"/>
      <c r="D2928"/>
    </row>
    <row r="2929" spans="1:4">
      <c r="A2929"/>
      <c r="B2929"/>
      <c r="C2929"/>
      <c r="D2929"/>
    </row>
    <row r="2930" spans="1:4">
      <c r="A2930"/>
      <c r="B2930"/>
      <c r="C2930"/>
      <c r="D2930"/>
    </row>
    <row r="2931" spans="1:4">
      <c r="A2931"/>
      <c r="B2931"/>
      <c r="C2931"/>
      <c r="D2931"/>
    </row>
    <row r="2932" spans="1:4">
      <c r="A2932"/>
      <c r="B2932"/>
      <c r="C2932"/>
      <c r="D2932"/>
    </row>
    <row r="2933" spans="1:4">
      <c r="A2933"/>
      <c r="B2933"/>
      <c r="C2933"/>
      <c r="D2933"/>
    </row>
    <row r="2934" spans="1:4">
      <c r="A2934"/>
      <c r="B2934"/>
      <c r="C2934"/>
      <c r="D2934"/>
    </row>
    <row r="2935" spans="1:4">
      <c r="A2935"/>
      <c r="B2935"/>
      <c r="C2935"/>
      <c r="D2935"/>
    </row>
    <row r="2936" spans="1:4">
      <c r="A2936"/>
      <c r="B2936"/>
      <c r="C2936"/>
      <c r="D2936"/>
    </row>
    <row r="2937" spans="1:4">
      <c r="A2937"/>
      <c r="B2937"/>
      <c r="C2937"/>
      <c r="D2937"/>
    </row>
    <row r="2938" spans="1:4">
      <c r="A2938"/>
      <c r="B2938"/>
      <c r="C2938"/>
      <c r="D2938"/>
    </row>
    <row r="2939" spans="1:4">
      <c r="A2939"/>
      <c r="B2939"/>
      <c r="C2939"/>
      <c r="D2939"/>
    </row>
    <row r="2940" spans="1:4">
      <c r="A2940"/>
      <c r="B2940"/>
      <c r="C2940"/>
      <c r="D2940"/>
    </row>
    <row r="2941" spans="1:4">
      <c r="A2941"/>
      <c r="B2941"/>
      <c r="C2941"/>
      <c r="D2941"/>
    </row>
    <row r="2942" spans="1:4">
      <c r="A2942"/>
      <c r="B2942"/>
      <c r="C2942"/>
      <c r="D2942"/>
    </row>
    <row r="2943" spans="1:4">
      <c r="A2943"/>
      <c r="B2943"/>
      <c r="C2943"/>
      <c r="D2943"/>
    </row>
    <row r="2944" spans="1:4">
      <c r="A2944"/>
      <c r="B2944"/>
      <c r="C2944"/>
      <c r="D2944"/>
    </row>
    <row r="2945" spans="1:4">
      <c r="A2945"/>
      <c r="B2945"/>
      <c r="C2945"/>
      <c r="D2945"/>
    </row>
    <row r="2946" spans="1:4">
      <c r="A2946"/>
      <c r="B2946"/>
      <c r="C2946"/>
      <c r="D2946"/>
    </row>
    <row r="2947" spans="1:4">
      <c r="A2947"/>
      <c r="B2947"/>
      <c r="C2947"/>
      <c r="D2947"/>
    </row>
    <row r="2948" spans="1:4">
      <c r="A2948"/>
      <c r="B2948"/>
      <c r="C2948"/>
      <c r="D2948"/>
    </row>
    <row r="2949" spans="1:4">
      <c r="A2949"/>
      <c r="B2949"/>
      <c r="C2949"/>
      <c r="D2949"/>
    </row>
    <row r="2950" spans="1:4">
      <c r="A2950"/>
      <c r="B2950"/>
      <c r="C2950"/>
      <c r="D2950"/>
    </row>
    <row r="2951" spans="1:4">
      <c r="A2951"/>
      <c r="B2951"/>
      <c r="C2951"/>
      <c r="D2951"/>
    </row>
    <row r="2952" spans="1:4">
      <c r="A2952"/>
      <c r="B2952"/>
      <c r="C2952"/>
      <c r="D2952"/>
    </row>
    <row r="2953" spans="1:4">
      <c r="A2953"/>
      <c r="B2953"/>
      <c r="C2953"/>
      <c r="D2953"/>
    </row>
    <row r="2954" spans="1:4">
      <c r="A2954"/>
      <c r="B2954"/>
      <c r="C2954"/>
      <c r="D2954"/>
    </row>
    <row r="2955" spans="1:4">
      <c r="A2955"/>
      <c r="B2955"/>
      <c r="C2955"/>
      <c r="D2955"/>
    </row>
    <row r="2956" spans="1:4">
      <c r="A2956"/>
      <c r="B2956"/>
      <c r="C2956"/>
      <c r="D2956"/>
    </row>
    <row r="2957" spans="1:4">
      <c r="A2957"/>
      <c r="B2957"/>
      <c r="C2957"/>
      <c r="D2957"/>
    </row>
    <row r="2958" spans="1:4">
      <c r="A2958"/>
      <c r="B2958"/>
      <c r="C2958"/>
      <c r="D2958"/>
    </row>
    <row r="2959" spans="1:4">
      <c r="A2959"/>
      <c r="B2959"/>
      <c r="C2959"/>
      <c r="D2959"/>
    </row>
    <row r="2960" spans="1:4">
      <c r="A2960"/>
      <c r="B2960"/>
      <c r="C2960"/>
      <c r="D2960"/>
    </row>
    <row r="2961" spans="1:4">
      <c r="A2961"/>
      <c r="B2961"/>
      <c r="C2961"/>
      <c r="D2961"/>
    </row>
    <row r="2962" spans="1:4">
      <c r="A2962"/>
      <c r="B2962"/>
      <c r="C2962"/>
      <c r="D2962"/>
    </row>
    <row r="2963" spans="1:4">
      <c r="A2963"/>
      <c r="B2963"/>
      <c r="C2963"/>
      <c r="D2963"/>
    </row>
    <row r="2964" spans="1:4">
      <c r="A2964"/>
      <c r="B2964"/>
      <c r="C2964"/>
      <c r="D2964"/>
    </row>
    <row r="2965" spans="1:4">
      <c r="A2965"/>
      <c r="B2965"/>
      <c r="C2965"/>
      <c r="D2965"/>
    </row>
    <row r="2966" spans="1:4">
      <c r="A2966"/>
      <c r="B2966"/>
      <c r="C2966"/>
      <c r="D2966"/>
    </row>
    <row r="2967" spans="1:4">
      <c r="A2967"/>
      <c r="B2967"/>
      <c r="C2967"/>
      <c r="D2967"/>
    </row>
    <row r="2968" spans="1:4">
      <c r="A2968"/>
      <c r="B2968"/>
      <c r="C2968"/>
      <c r="D2968"/>
    </row>
    <row r="2969" spans="1:4">
      <c r="A2969"/>
      <c r="B2969"/>
      <c r="C2969"/>
      <c r="D2969"/>
    </row>
    <row r="2970" spans="1:4">
      <c r="A2970"/>
      <c r="B2970"/>
      <c r="C2970"/>
      <c r="D2970"/>
    </row>
    <row r="2971" spans="1:4">
      <c r="A2971"/>
      <c r="B2971"/>
      <c r="C2971"/>
      <c r="D2971"/>
    </row>
    <row r="2972" spans="1:4">
      <c r="A2972"/>
      <c r="B2972"/>
      <c r="C2972"/>
      <c r="D2972"/>
    </row>
    <row r="2973" spans="1:4">
      <c r="A2973"/>
      <c r="B2973"/>
      <c r="C2973"/>
      <c r="D2973"/>
    </row>
    <row r="2974" spans="1:4">
      <c r="A2974"/>
      <c r="B2974"/>
      <c r="C2974"/>
      <c r="D2974"/>
    </row>
    <row r="2975" spans="1:4">
      <c r="A2975"/>
      <c r="B2975"/>
      <c r="C2975"/>
      <c r="D2975"/>
    </row>
    <row r="2976" spans="1:4">
      <c r="A2976"/>
      <c r="B2976"/>
      <c r="C2976"/>
      <c r="D2976"/>
    </row>
    <row r="2977" spans="1:4">
      <c r="A2977"/>
      <c r="B2977"/>
      <c r="C2977"/>
      <c r="D2977"/>
    </row>
    <row r="2978" spans="1:4">
      <c r="A2978"/>
      <c r="B2978"/>
      <c r="C2978"/>
      <c r="D2978"/>
    </row>
    <row r="2979" spans="1:4">
      <c r="A2979"/>
      <c r="B2979"/>
      <c r="C2979"/>
      <c r="D2979"/>
    </row>
    <row r="2980" spans="1:4">
      <c r="A2980"/>
      <c r="B2980"/>
      <c r="C2980"/>
      <c r="D2980"/>
    </row>
    <row r="2981" spans="1:4">
      <c r="A2981"/>
      <c r="B2981"/>
      <c r="C2981"/>
      <c r="D2981"/>
    </row>
    <row r="2982" spans="1:4">
      <c r="A2982"/>
      <c r="B2982"/>
      <c r="C2982"/>
      <c r="D2982"/>
    </row>
    <row r="2983" spans="1:4">
      <c r="A2983"/>
      <c r="B2983"/>
      <c r="C2983"/>
      <c r="D2983"/>
    </row>
    <row r="2984" spans="1:4">
      <c r="A2984"/>
      <c r="B2984"/>
      <c r="C2984"/>
      <c r="D2984"/>
    </row>
    <row r="2985" spans="1:4">
      <c r="A2985"/>
      <c r="B2985"/>
      <c r="C2985"/>
      <c r="D2985"/>
    </row>
    <row r="2986" spans="1:4">
      <c r="A2986"/>
      <c r="B2986"/>
      <c r="C2986"/>
      <c r="D2986"/>
    </row>
    <row r="2987" spans="1:4">
      <c r="A2987"/>
      <c r="B2987"/>
      <c r="C2987"/>
      <c r="D2987"/>
    </row>
    <row r="2988" spans="1:4">
      <c r="A2988"/>
      <c r="B2988"/>
      <c r="C2988"/>
      <c r="D2988"/>
    </row>
    <row r="2989" spans="1:4">
      <c r="A2989"/>
      <c r="B2989"/>
      <c r="C2989"/>
      <c r="D2989"/>
    </row>
    <row r="2990" spans="1:4">
      <c r="A2990"/>
      <c r="B2990"/>
      <c r="C2990"/>
      <c r="D2990"/>
    </row>
    <row r="2991" spans="1:4">
      <c r="A2991"/>
      <c r="B2991"/>
      <c r="C2991"/>
      <c r="D2991"/>
    </row>
    <row r="2992" spans="1:4">
      <c r="A2992"/>
      <c r="B2992"/>
      <c r="C2992"/>
      <c r="D2992"/>
    </row>
    <row r="2993" spans="1:4">
      <c r="A2993"/>
      <c r="B2993"/>
      <c r="C2993"/>
      <c r="D2993"/>
    </row>
    <row r="2994" spans="1:4">
      <c r="A2994"/>
      <c r="B2994"/>
      <c r="C2994"/>
      <c r="D2994"/>
    </row>
    <row r="2995" spans="1:4">
      <c r="A2995"/>
      <c r="B2995"/>
      <c r="C2995"/>
      <c r="D2995"/>
    </row>
    <row r="2996" spans="1:4">
      <c r="A2996"/>
      <c r="B2996"/>
      <c r="C2996"/>
      <c r="D2996"/>
    </row>
    <row r="2997" spans="1:4">
      <c r="A2997"/>
      <c r="B2997"/>
      <c r="C2997"/>
      <c r="D2997"/>
    </row>
    <row r="2998" spans="1:4">
      <c r="A2998"/>
      <c r="B2998"/>
      <c r="C2998"/>
      <c r="D2998"/>
    </row>
    <row r="2999" spans="1:4">
      <c r="A2999"/>
      <c r="B2999"/>
      <c r="C2999"/>
      <c r="D2999"/>
    </row>
    <row r="3000" spans="1:4">
      <c r="A3000"/>
      <c r="B3000"/>
      <c r="C3000"/>
      <c r="D3000"/>
    </row>
    <row r="3001" spans="1:4">
      <c r="A3001"/>
      <c r="B3001"/>
      <c r="C3001"/>
      <c r="D3001"/>
    </row>
    <row r="3002" spans="1:4">
      <c r="A3002"/>
      <c r="B3002"/>
      <c r="C3002"/>
      <c r="D3002"/>
    </row>
    <row r="3003" spans="1:4">
      <c r="A3003"/>
      <c r="B3003"/>
      <c r="C3003"/>
      <c r="D3003"/>
    </row>
    <row r="3004" spans="1:4">
      <c r="A3004"/>
      <c r="B3004"/>
      <c r="C3004"/>
      <c r="D3004"/>
    </row>
    <row r="3005" spans="1:4">
      <c r="A3005"/>
      <c r="B3005"/>
      <c r="C3005"/>
      <c r="D3005"/>
    </row>
    <row r="3006" spans="1:4">
      <c r="A3006"/>
      <c r="B3006"/>
      <c r="C3006"/>
      <c r="D3006"/>
    </row>
    <row r="3007" spans="1:4">
      <c r="A3007"/>
      <c r="B3007"/>
      <c r="C3007"/>
      <c r="D3007"/>
    </row>
    <row r="3008" spans="1:4">
      <c r="A3008"/>
      <c r="B3008"/>
      <c r="C3008"/>
      <c r="D3008"/>
    </row>
    <row r="3009" spans="1:4">
      <c r="A3009"/>
      <c r="B3009"/>
      <c r="C3009"/>
      <c r="D3009"/>
    </row>
    <row r="3010" spans="1:4">
      <c r="A3010"/>
      <c r="B3010"/>
      <c r="C3010"/>
      <c r="D3010"/>
    </row>
    <row r="3011" spans="1:4">
      <c r="A3011"/>
      <c r="B3011"/>
      <c r="C3011"/>
      <c r="D3011"/>
    </row>
    <row r="3012" spans="1:4">
      <c r="A3012"/>
      <c r="B3012"/>
      <c r="C3012"/>
      <c r="D3012"/>
    </row>
    <row r="3013" spans="1:4">
      <c r="A3013"/>
      <c r="B3013"/>
      <c r="C3013"/>
      <c r="D3013"/>
    </row>
    <row r="3014" spans="1:4">
      <c r="A3014"/>
      <c r="B3014"/>
      <c r="C3014"/>
      <c r="D3014"/>
    </row>
    <row r="3015" spans="1:4">
      <c r="A3015"/>
      <c r="B3015"/>
      <c r="C3015"/>
      <c r="D3015"/>
    </row>
    <row r="3016" spans="1:4">
      <c r="A3016"/>
      <c r="B3016"/>
      <c r="C3016"/>
      <c r="D3016"/>
    </row>
    <row r="3017" spans="1:4">
      <c r="A3017"/>
      <c r="B3017"/>
      <c r="C3017"/>
      <c r="D3017"/>
    </row>
    <row r="3018" spans="1:4">
      <c r="A3018"/>
      <c r="B3018"/>
      <c r="C3018"/>
      <c r="D3018"/>
    </row>
    <row r="3019" spans="1:4">
      <c r="A3019"/>
      <c r="B3019"/>
      <c r="C3019"/>
      <c r="D3019"/>
    </row>
    <row r="3020" spans="1:4">
      <c r="A3020"/>
      <c r="B3020"/>
      <c r="C3020"/>
      <c r="D3020"/>
    </row>
    <row r="3021" spans="1:4">
      <c r="A3021"/>
      <c r="B3021"/>
      <c r="C3021"/>
      <c r="D3021"/>
    </row>
    <row r="3022" spans="1:4">
      <c r="A3022"/>
      <c r="B3022"/>
      <c r="C3022"/>
      <c r="D3022"/>
    </row>
    <row r="3023" spans="1:4">
      <c r="A3023"/>
      <c r="B3023"/>
      <c r="C3023"/>
      <c r="D3023"/>
    </row>
    <row r="3024" spans="1:4">
      <c r="A3024"/>
      <c r="B3024"/>
      <c r="C3024"/>
      <c r="D3024"/>
    </row>
    <row r="3025" spans="1:4">
      <c r="A3025"/>
      <c r="B3025"/>
      <c r="C3025"/>
      <c r="D3025"/>
    </row>
    <row r="3026" spans="1:4">
      <c r="A3026"/>
      <c r="B3026"/>
      <c r="C3026"/>
      <c r="D3026"/>
    </row>
    <row r="3027" spans="1:4">
      <c r="A3027"/>
      <c r="B3027"/>
      <c r="C3027"/>
      <c r="D3027"/>
    </row>
    <row r="3028" spans="1:4">
      <c r="A3028"/>
      <c r="B3028"/>
      <c r="C3028"/>
      <c r="D3028"/>
    </row>
    <row r="3029" spans="1:4">
      <c r="A3029"/>
      <c r="B3029"/>
      <c r="C3029"/>
      <c r="D3029"/>
    </row>
    <row r="3030" spans="1:4">
      <c r="A3030"/>
      <c r="B3030"/>
      <c r="C3030"/>
      <c r="D3030"/>
    </row>
    <row r="3031" spans="1:4">
      <c r="A3031"/>
      <c r="B3031"/>
      <c r="C3031"/>
      <c r="D3031"/>
    </row>
    <row r="3032" spans="1:4">
      <c r="A3032"/>
      <c r="B3032"/>
      <c r="C3032"/>
      <c r="D3032"/>
    </row>
    <row r="3033" spans="1:4">
      <c r="A3033"/>
      <c r="B3033"/>
      <c r="C3033"/>
      <c r="D3033"/>
    </row>
    <row r="3034" spans="1:4">
      <c r="A3034"/>
      <c r="B3034"/>
      <c r="C3034"/>
      <c r="D3034"/>
    </row>
    <row r="3035" spans="1:4">
      <c r="A3035"/>
      <c r="B3035"/>
      <c r="C3035"/>
      <c r="D3035"/>
    </row>
    <row r="3036" spans="1:4">
      <c r="A3036"/>
      <c r="B3036"/>
      <c r="C3036"/>
      <c r="D3036"/>
    </row>
    <row r="3037" spans="1:4">
      <c r="A3037"/>
      <c r="B3037"/>
      <c r="C3037"/>
      <c r="D3037"/>
    </row>
    <row r="3038" spans="1:4">
      <c r="A3038"/>
      <c r="B3038"/>
      <c r="C3038"/>
      <c r="D3038"/>
    </row>
    <row r="3039" spans="1:4">
      <c r="A3039"/>
      <c r="B3039"/>
      <c r="C3039"/>
      <c r="D3039"/>
    </row>
    <row r="3040" spans="1:4">
      <c r="A3040"/>
      <c r="B3040"/>
      <c r="C3040"/>
      <c r="D3040"/>
    </row>
    <row r="3041" spans="1:4">
      <c r="A3041"/>
      <c r="B3041"/>
      <c r="C3041"/>
      <c r="D3041"/>
    </row>
    <row r="3042" spans="1:4">
      <c r="A3042"/>
      <c r="B3042"/>
      <c r="C3042"/>
      <c r="D3042"/>
    </row>
    <row r="3043" spans="1:4">
      <c r="A3043"/>
      <c r="B3043"/>
      <c r="C3043"/>
      <c r="D3043"/>
    </row>
    <row r="3044" spans="1:4">
      <c r="A3044"/>
      <c r="B3044"/>
      <c r="C3044"/>
      <c r="D3044"/>
    </row>
    <row r="3045" spans="1:4">
      <c r="A3045"/>
      <c r="B3045"/>
      <c r="C3045"/>
      <c r="D3045"/>
    </row>
    <row r="3046" spans="1:4">
      <c r="A3046"/>
      <c r="B3046"/>
      <c r="C3046"/>
      <c r="D3046"/>
    </row>
    <row r="3047" spans="1:4">
      <c r="A3047"/>
      <c r="B3047"/>
      <c r="C3047"/>
      <c r="D3047"/>
    </row>
    <row r="3048" spans="1:4">
      <c r="A3048"/>
      <c r="B3048"/>
      <c r="C3048"/>
      <c r="D3048"/>
    </row>
    <row r="3049" spans="1:4">
      <c r="A3049"/>
      <c r="B3049"/>
      <c r="C3049"/>
      <c r="D3049"/>
    </row>
    <row r="3050" spans="1:4">
      <c r="A3050"/>
      <c r="B3050"/>
      <c r="C3050"/>
      <c r="D3050"/>
    </row>
    <row r="3051" spans="1:4">
      <c r="A3051"/>
      <c r="B3051"/>
      <c r="C3051"/>
      <c r="D3051"/>
    </row>
    <row r="3052" spans="1:4">
      <c r="A3052"/>
      <c r="B3052"/>
      <c r="C3052"/>
      <c r="D3052"/>
    </row>
    <row r="3053" spans="1:4">
      <c r="A3053"/>
      <c r="B3053"/>
      <c r="C3053"/>
      <c r="D3053"/>
    </row>
    <row r="3054" spans="1:4">
      <c r="A3054"/>
      <c r="B3054"/>
      <c r="C3054"/>
      <c r="D3054"/>
    </row>
    <row r="3055" spans="1:4">
      <c r="A3055"/>
      <c r="B3055"/>
      <c r="C3055"/>
      <c r="D3055"/>
    </row>
    <row r="3056" spans="1:4">
      <c r="A3056"/>
      <c r="B3056"/>
      <c r="C3056"/>
      <c r="D3056"/>
    </row>
    <row r="3057" spans="1:4">
      <c r="A3057"/>
      <c r="B3057"/>
      <c r="C3057"/>
      <c r="D3057"/>
    </row>
    <row r="3058" spans="1:4">
      <c r="A3058"/>
      <c r="B3058"/>
      <c r="C3058"/>
      <c r="D3058"/>
    </row>
    <row r="3059" spans="1:4">
      <c r="A3059"/>
      <c r="B3059"/>
      <c r="C3059"/>
      <c r="D3059"/>
    </row>
    <row r="3060" spans="1:4">
      <c r="A3060"/>
      <c r="B3060"/>
      <c r="C3060"/>
      <c r="D3060"/>
    </row>
    <row r="3061" spans="1:4">
      <c r="A3061"/>
      <c r="B3061"/>
      <c r="C3061"/>
      <c r="D3061"/>
    </row>
    <row r="3062" spans="1:4">
      <c r="A3062"/>
      <c r="B3062"/>
      <c r="C3062"/>
      <c r="D3062"/>
    </row>
    <row r="3063" spans="1:4">
      <c r="A3063"/>
      <c r="B3063"/>
      <c r="C3063"/>
      <c r="D3063"/>
    </row>
    <row r="3064" spans="1:4">
      <c r="A3064"/>
      <c r="B3064"/>
      <c r="C3064"/>
      <c r="D3064"/>
    </row>
    <row r="3065" spans="1:4">
      <c r="A3065"/>
      <c r="B3065"/>
      <c r="C3065"/>
      <c r="D3065"/>
    </row>
    <row r="3066" spans="1:4">
      <c r="A3066"/>
      <c r="B3066"/>
      <c r="C3066"/>
      <c r="D3066"/>
    </row>
    <row r="3067" spans="1:4">
      <c r="A3067"/>
      <c r="B3067"/>
      <c r="C3067"/>
      <c r="D3067"/>
    </row>
    <row r="3068" spans="1:4">
      <c r="A3068"/>
      <c r="B3068"/>
      <c r="C3068"/>
      <c r="D3068"/>
    </row>
    <row r="3069" spans="1:4">
      <c r="A3069"/>
      <c r="B3069"/>
      <c r="C3069"/>
      <c r="D3069"/>
    </row>
    <row r="3070" spans="1:4">
      <c r="A3070"/>
      <c r="B3070"/>
      <c r="C3070"/>
      <c r="D3070"/>
    </row>
    <row r="3071" spans="1:4">
      <c r="A3071"/>
      <c r="B3071"/>
      <c r="C3071"/>
      <c r="D3071"/>
    </row>
    <row r="3072" spans="1:4">
      <c r="A3072"/>
      <c r="B3072"/>
      <c r="C3072"/>
      <c r="D3072"/>
    </row>
    <row r="3073" spans="1:4">
      <c r="A3073"/>
      <c r="B3073"/>
      <c r="C3073"/>
      <c r="D3073"/>
    </row>
    <row r="3074" spans="1:4">
      <c r="A3074"/>
      <c r="B3074"/>
      <c r="C3074"/>
      <c r="D3074"/>
    </row>
    <row r="3075" spans="1:4">
      <c r="A3075"/>
      <c r="B3075"/>
      <c r="C3075"/>
      <c r="D3075"/>
    </row>
    <row r="3076" spans="1:4">
      <c r="A3076"/>
      <c r="B3076"/>
      <c r="C3076"/>
      <c r="D3076"/>
    </row>
    <row r="3077" spans="1:4">
      <c r="A3077"/>
      <c r="B3077"/>
      <c r="C3077"/>
      <c r="D3077"/>
    </row>
    <row r="3078" spans="1:4">
      <c r="A3078"/>
      <c r="B3078"/>
      <c r="C3078"/>
      <c r="D3078"/>
    </row>
  </sheetData>
  <autoFilter ref="A1:D1763" xr:uid="{73FC934F-C1DE-CE45-9ECE-834DAA15CB56}"/>
  <sortState ref="A2:D2051">
    <sortCondition descending="1" ref="B2:B205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客戶資料檔</vt:lpstr>
      <vt:lpstr>RFM客戶資料檔</vt:lpstr>
      <vt:lpstr>產品資料檔</vt:lpstr>
      <vt:lpstr>交易記錄檔</vt:lpstr>
      <vt:lpstr>交易編號檔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 Shao</dc:creator>
  <cp:lastModifiedBy>昕 杜</cp:lastModifiedBy>
  <dcterms:created xsi:type="dcterms:W3CDTF">2015-03-09T02:33:14Z</dcterms:created>
  <dcterms:modified xsi:type="dcterms:W3CDTF">2020-06-20T12:24:28Z</dcterms:modified>
</cp:coreProperties>
</file>