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lso\Desktop\Wilson\AULAS\MBA DSA\Materiais em Python\Exercícios Árvores e Ensemble\"/>
    </mc:Choice>
  </mc:AlternateContent>
  <xr:revisionPtr revIDLastSave="0" documentId="13_ncr:1_{599F7992-3EA0-4459-A15E-9F0C7A1CA7CA}" xr6:coauthVersionLast="47" xr6:coauthVersionMax="47" xr10:uidLastSave="{00000000-0000-0000-0000-000000000000}"/>
  <bookViews>
    <workbookView xWindow="-120" yWindow="-120" windowWidth="20730" windowHeight="11040" xr2:uid="{6A7D98AC-5CC6-4F73-8D24-91CCDE3FCE4D}"/>
  </bookViews>
  <sheets>
    <sheet name="Árvore de Decisã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7" i="1" l="1"/>
  <c r="J16" i="1" s="1"/>
  <c r="I13" i="1"/>
  <c r="C17" i="1"/>
  <c r="D16" i="1" s="1"/>
  <c r="C13" i="1"/>
  <c r="I9" i="1"/>
  <c r="J8" i="1" s="1"/>
  <c r="F4" i="1"/>
  <c r="G3" i="1" s="1"/>
  <c r="C9" i="1"/>
  <c r="J12" i="1" l="1"/>
  <c r="D11" i="1"/>
  <c r="D7" i="1"/>
  <c r="D12" i="1"/>
  <c r="J11" i="1"/>
  <c r="J7" i="1"/>
  <c r="K7" i="1" s="1"/>
  <c r="D15" i="1"/>
  <c r="E15" i="1" s="1"/>
  <c r="J15" i="1"/>
  <c r="K15" i="1" s="1"/>
  <c r="G2" i="1"/>
  <c r="H2" i="1" s="1"/>
  <c r="N3" i="1" s="1"/>
  <c r="D8" i="1"/>
  <c r="K11" i="1" l="1"/>
  <c r="E7" i="1"/>
  <c r="N4" i="1" s="1"/>
  <c r="E11" i="1"/>
  <c r="N6" i="1" l="1"/>
  <c r="N5" i="1"/>
  <c r="O4" i="1"/>
  <c r="O6" i="1" l="1"/>
  <c r="R6" i="1" s="1"/>
  <c r="O5" i="1"/>
  <c r="R5" i="1" l="1"/>
  <c r="R9" i="1" s="1"/>
  <c r="R4" i="1"/>
  <c r="R8" i="1" s="1"/>
</calcChain>
</file>

<file path=xl/sharedStrings.xml><?xml version="1.0" encoding="utf-8"?>
<sst xmlns="http://schemas.openxmlformats.org/spreadsheetml/2006/main" count="42" uniqueCount="23">
  <si>
    <t>Nó 1</t>
  </si>
  <si>
    <t>Total</t>
  </si>
  <si>
    <t>Nó 3</t>
  </si>
  <si>
    <t>Nó 2</t>
  </si>
  <si>
    <t>Gini</t>
  </si>
  <si>
    <t>Class</t>
  </si>
  <si>
    <t>N. Obs.</t>
  </si>
  <si>
    <t>% Obs.</t>
  </si>
  <si>
    <t>Nó 4</t>
  </si>
  <si>
    <t>Nó 5</t>
  </si>
  <si>
    <t>Nó 6</t>
  </si>
  <si>
    <t>Nós 1 e 4</t>
  </si>
  <si>
    <t>Nó 0</t>
  </si>
  <si>
    <t>-</t>
  </si>
  <si>
    <t>Nós 2, 3, 5 e 6</t>
  </si>
  <si>
    <t>Nó 0 (Raiz)</t>
  </si>
  <si>
    <t>Nós 2, 3 e 4</t>
  </si>
  <si>
    <t>Gini Ponderado (Impurity)</t>
  </si>
  <si>
    <t>Melhoria (ccp_alpha)</t>
  </si>
  <si>
    <t>Importância</t>
  </si>
  <si>
    <t>Variável</t>
  </si>
  <si>
    <t>Age</t>
  </si>
  <si>
    <t>AnnualSalary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</si>
</sst>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000"/>
    <numFmt numFmtId="166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5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166" fontId="1" fillId="0" borderId="0" xfId="0" applyNumberFormat="1" applyFont="1" applyAlignment="1">
      <alignment horizontal="center" vertical="center"/>
    </xf>
    <xf numFmtId="166" fontId="1" fillId="2" borderId="3" xfId="0" applyNumberFormat="1" applyFont="1" applyFill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5" fontId="0" fillId="0" borderId="7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0" fontId="0" fillId="0" borderId="2" xfId="1" applyNumberFormat="1" applyFont="1" applyBorder="1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164" fontId="0" fillId="0" borderId="9" xfId="1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3" borderId="9" xfId="0" applyFont="1" applyFill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266138</xdr:colOff>
      <xdr:row>7</xdr:row>
      <xdr:rowOff>179295</xdr:rowOff>
    </xdr:from>
    <xdr:to>
      <xdr:col>14</xdr:col>
      <xdr:colOff>664364</xdr:colOff>
      <xdr:row>13</xdr:row>
      <xdr:rowOff>55227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B9311CEF-EA55-4A18-4C46-4557E1568F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359962" y="1512795"/>
          <a:ext cx="2235990" cy="1018932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17</xdr:row>
      <xdr:rowOff>141363</xdr:rowOff>
    </xdr:from>
    <xdr:to>
      <xdr:col>9</xdr:col>
      <xdr:colOff>744543</xdr:colOff>
      <xdr:row>39</xdr:row>
      <xdr:rowOff>143664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93AFEC9E-1FD8-359E-28D0-EA072C35D6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76618" y="3189363"/>
          <a:ext cx="8442984" cy="41933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A868B-88B1-4B07-AE59-7A1F5D89DC86}">
  <dimension ref="A1:R20"/>
  <sheetViews>
    <sheetView showGridLines="0" tabSelected="1" zoomScale="85" zoomScaleNormal="85" workbookViewId="0"/>
  </sheetViews>
  <sheetFormatPr defaultRowHeight="15" x14ac:dyDescent="0.25"/>
  <cols>
    <col min="1" max="1" width="14.85546875" style="1" customWidth="1"/>
    <col min="2" max="11" width="14.85546875" style="8" customWidth="1"/>
    <col min="12" max="12" width="3.7109375" style="8" customWidth="1"/>
    <col min="13" max="15" width="13.85546875" style="8" customWidth="1"/>
    <col min="16" max="16" width="3.5703125" style="8" customWidth="1"/>
    <col min="17" max="18" width="13.85546875" style="8" customWidth="1"/>
    <col min="19" max="16384" width="9.140625" style="8"/>
  </cols>
  <sheetData>
    <row r="1" spans="1:18" x14ac:dyDescent="0.25">
      <c r="D1" s="1"/>
      <c r="E1" s="1" t="s">
        <v>5</v>
      </c>
      <c r="F1" s="1" t="s">
        <v>6</v>
      </c>
      <c r="G1" s="1" t="s">
        <v>7</v>
      </c>
      <c r="H1" s="1" t="s">
        <v>4</v>
      </c>
      <c r="M1" s="22"/>
      <c r="N1" s="23" t="s">
        <v>17</v>
      </c>
      <c r="O1" s="23" t="s">
        <v>18</v>
      </c>
      <c r="Q1" s="23" t="s">
        <v>20</v>
      </c>
      <c r="R1" s="23" t="s">
        <v>19</v>
      </c>
    </row>
    <row r="2" spans="1:18" x14ac:dyDescent="0.25">
      <c r="D2" s="2" t="s">
        <v>15</v>
      </c>
      <c r="E2" s="9">
        <v>0</v>
      </c>
      <c r="F2" s="9">
        <v>419</v>
      </c>
      <c r="G2" s="19">
        <f>F2/$F$4</f>
        <v>0.59857142857142853</v>
      </c>
      <c r="H2" s="6">
        <f>1-((G2^2)+(G3^2))</f>
        <v>0.48056734693877556</v>
      </c>
      <c r="M2" s="22"/>
      <c r="N2" s="23"/>
      <c r="O2" s="23"/>
      <c r="Q2" s="23"/>
      <c r="R2" s="23"/>
    </row>
    <row r="3" spans="1:18" x14ac:dyDescent="0.25">
      <c r="D3" s="3"/>
      <c r="E3" s="8">
        <v>1</v>
      </c>
      <c r="F3" s="8">
        <v>281</v>
      </c>
      <c r="G3" s="20">
        <f>F3/$F$4</f>
        <v>0.40142857142857141</v>
      </c>
      <c r="H3" s="10"/>
      <c r="M3" s="7" t="s">
        <v>12</v>
      </c>
      <c r="N3" s="11">
        <f>+H2</f>
        <v>0.48056734693877556</v>
      </c>
      <c r="O3" s="12" t="s">
        <v>13</v>
      </c>
      <c r="Q3" s="12" t="s">
        <v>13</v>
      </c>
      <c r="R3" s="12" t="s">
        <v>13</v>
      </c>
    </row>
    <row r="4" spans="1:18" x14ac:dyDescent="0.25">
      <c r="D4" s="4"/>
      <c r="E4" s="13" t="s">
        <v>1</v>
      </c>
      <c r="F4" s="13">
        <f>+SUM(F2:F3)</f>
        <v>700</v>
      </c>
      <c r="G4" s="13"/>
      <c r="H4" s="14"/>
      <c r="M4" s="7" t="s">
        <v>11</v>
      </c>
      <c r="N4" s="11">
        <f>(C9/$F$4)*E7+(I9/$F$4)*K7</f>
        <v>0.29088454469507108</v>
      </c>
      <c r="O4" s="11">
        <f>N3-N4</f>
        <v>0.18968280224370448</v>
      </c>
      <c r="Q4" s="24" t="s">
        <v>21</v>
      </c>
      <c r="R4" s="21">
        <f>O4/SUM($O$4:$O$6)</f>
        <v>0.58427146135565577</v>
      </c>
    </row>
    <row r="5" spans="1:18" x14ac:dyDescent="0.25">
      <c r="D5" s="1"/>
      <c r="M5" s="7" t="s">
        <v>16</v>
      </c>
      <c r="N5" s="11">
        <f>C13/F4*E11+C17/F4*E15+I9/F4*K7</f>
        <v>0.16133724972146127</v>
      </c>
      <c r="O5" s="11">
        <f>N4-N5</f>
        <v>0.12954729497360981</v>
      </c>
      <c r="Q5" s="24" t="s">
        <v>22</v>
      </c>
      <c r="R5" s="21">
        <f>O5/SUM($O$4:$O$6)</f>
        <v>0.39903874496569103</v>
      </c>
    </row>
    <row r="6" spans="1:18" x14ac:dyDescent="0.25">
      <c r="B6" s="1" t="s">
        <v>5</v>
      </c>
      <c r="C6" s="1" t="s">
        <v>6</v>
      </c>
      <c r="D6" s="1" t="s">
        <v>7</v>
      </c>
      <c r="E6" s="1" t="s">
        <v>4</v>
      </c>
      <c r="G6" s="1"/>
      <c r="H6" s="1" t="s">
        <v>5</v>
      </c>
      <c r="I6" s="1" t="s">
        <v>6</v>
      </c>
      <c r="J6" s="1" t="s">
        <v>7</v>
      </c>
      <c r="K6" s="1" t="s">
        <v>4</v>
      </c>
      <c r="L6" s="1"/>
      <c r="M6" s="7" t="s">
        <v>14</v>
      </c>
      <c r="N6" s="11">
        <f>(C13/$F$4*E11)+(C17/$F$4*E15)+(I13/$F$4*K11)+(I17/$F$4*K15)</f>
        <v>0.1559189347031463</v>
      </c>
      <c r="O6" s="11">
        <f>N5-N6</f>
        <v>5.4183150183149675E-3</v>
      </c>
      <c r="Q6" s="24" t="s">
        <v>21</v>
      </c>
      <c r="R6" s="21">
        <f>O6/SUM($O$4:$O$6)</f>
        <v>1.6689793678653086E-2</v>
      </c>
    </row>
    <row r="7" spans="1:18" x14ac:dyDescent="0.25">
      <c r="A7" s="2" t="s">
        <v>0</v>
      </c>
      <c r="B7" s="9">
        <v>0</v>
      </c>
      <c r="C7" s="9">
        <v>385</v>
      </c>
      <c r="D7" s="19">
        <f>C7/$C$9</f>
        <v>0.81052631578947365</v>
      </c>
      <c r="E7" s="6">
        <f>1-((D7^2)+(D8^2))</f>
        <v>0.30714681440443226</v>
      </c>
      <c r="G7" s="2" t="s">
        <v>8</v>
      </c>
      <c r="H7" s="9">
        <v>0</v>
      </c>
      <c r="I7" s="9">
        <v>34</v>
      </c>
      <c r="J7" s="19">
        <f>I7/$I$9</f>
        <v>0.15111111111111111</v>
      </c>
      <c r="K7" s="6">
        <f>1-((J7^2)+(J8^2))</f>
        <v>0.25655308641975294</v>
      </c>
      <c r="L7" s="15"/>
    </row>
    <row r="8" spans="1:18" x14ac:dyDescent="0.25">
      <c r="A8" s="3"/>
      <c r="B8" s="8">
        <v>1</v>
      </c>
      <c r="C8" s="8">
        <v>90</v>
      </c>
      <c r="D8" s="20">
        <f>C8/$C$9</f>
        <v>0.18947368421052632</v>
      </c>
      <c r="E8" s="10"/>
      <c r="G8" s="3"/>
      <c r="H8" s="8">
        <v>1</v>
      </c>
      <c r="I8" s="8">
        <v>191</v>
      </c>
      <c r="J8" s="20">
        <f>I8/$I$9</f>
        <v>0.84888888888888892</v>
      </c>
      <c r="K8" s="10"/>
      <c r="Q8" s="24" t="s">
        <v>21</v>
      </c>
      <c r="R8" s="11">
        <f>+R4+R6</f>
        <v>0.60096125503430886</v>
      </c>
    </row>
    <row r="9" spans="1:18" x14ac:dyDescent="0.25">
      <c r="A9" s="4"/>
      <c r="B9" s="13" t="s">
        <v>1</v>
      </c>
      <c r="C9" s="13">
        <f>+SUM(C7:C8)</f>
        <v>475</v>
      </c>
      <c r="D9" s="16"/>
      <c r="E9" s="14"/>
      <c r="G9" s="4"/>
      <c r="H9" s="13" t="s">
        <v>1</v>
      </c>
      <c r="I9" s="13">
        <f>+SUM(I7:I8)</f>
        <v>225</v>
      </c>
      <c r="J9" s="13"/>
      <c r="K9" s="14"/>
      <c r="Q9" s="24" t="s">
        <v>22</v>
      </c>
      <c r="R9" s="11">
        <f>+R5</f>
        <v>0.39903874496569103</v>
      </c>
    </row>
    <row r="10" spans="1:18" x14ac:dyDescent="0.25">
      <c r="D10" s="17"/>
    </row>
    <row r="11" spans="1:18" x14ac:dyDescent="0.25">
      <c r="A11" s="2" t="s">
        <v>3</v>
      </c>
      <c r="B11" s="9">
        <v>0</v>
      </c>
      <c r="C11" s="9">
        <v>374</v>
      </c>
      <c r="D11" s="19">
        <f>C11/$C$13</f>
        <v>0.95165394402035619</v>
      </c>
      <c r="E11" s="6">
        <f>1-((D11^2)+(D12^2))</f>
        <v>9.2017429701714004E-2</v>
      </c>
      <c r="G11" s="2" t="s">
        <v>9</v>
      </c>
      <c r="H11" s="9">
        <v>0</v>
      </c>
      <c r="I11" s="9">
        <v>28</v>
      </c>
      <c r="J11" s="19">
        <f>I11/$I$13</f>
        <v>0.23931623931623933</v>
      </c>
      <c r="K11" s="6">
        <f>1-((J11^2)+(J12^2))</f>
        <v>0.36408795383154358</v>
      </c>
      <c r="L11" s="15"/>
      <c r="M11" s="18"/>
    </row>
    <row r="12" spans="1:18" x14ac:dyDescent="0.25">
      <c r="A12" s="3"/>
      <c r="B12" s="8">
        <v>1</v>
      </c>
      <c r="C12" s="8">
        <v>19</v>
      </c>
      <c r="D12" s="20">
        <f>C12/$C$13</f>
        <v>4.8346055979643768E-2</v>
      </c>
      <c r="E12" s="10"/>
      <c r="G12" s="3"/>
      <c r="H12" s="8">
        <v>1</v>
      </c>
      <c r="I12" s="8">
        <v>89</v>
      </c>
      <c r="J12" s="20">
        <f>I12/$I$13</f>
        <v>0.76068376068376065</v>
      </c>
      <c r="K12" s="10"/>
    </row>
    <row r="13" spans="1:18" x14ac:dyDescent="0.25">
      <c r="A13" s="4"/>
      <c r="B13" s="13" t="s">
        <v>1</v>
      </c>
      <c r="C13" s="13">
        <f>+SUM(C11:C12)</f>
        <v>393</v>
      </c>
      <c r="D13" s="16"/>
      <c r="E13" s="14"/>
      <c r="G13" s="4"/>
      <c r="H13" s="13" t="s">
        <v>1</v>
      </c>
      <c r="I13" s="13">
        <f>+SUM(I11:I12)</f>
        <v>117</v>
      </c>
      <c r="J13" s="13"/>
      <c r="K13" s="14"/>
      <c r="L13" s="5"/>
      <c r="M13" s="5"/>
    </row>
    <row r="15" spans="1:18" x14ac:dyDescent="0.25">
      <c r="A15" s="2" t="s">
        <v>2</v>
      </c>
      <c r="B15" s="9">
        <v>0</v>
      </c>
      <c r="C15" s="9">
        <v>11</v>
      </c>
      <c r="D15" s="19">
        <f>C15/$C$17</f>
        <v>0.13414634146341464</v>
      </c>
      <c r="E15" s="6">
        <f>1-((D15^2)+(D16^2))</f>
        <v>0.23230220107079114</v>
      </c>
      <c r="G15" s="2" t="s">
        <v>10</v>
      </c>
      <c r="H15" s="9">
        <v>0</v>
      </c>
      <c r="I15" s="9">
        <v>6</v>
      </c>
      <c r="J15" s="19">
        <f>I15/$I$17</f>
        <v>5.5555555555555552E-2</v>
      </c>
      <c r="K15" s="6">
        <f>1-((J15^2)+(J16^2))</f>
        <v>0.10493827160493829</v>
      </c>
    </row>
    <row r="16" spans="1:18" x14ac:dyDescent="0.25">
      <c r="A16" s="3"/>
      <c r="B16" s="8">
        <v>1</v>
      </c>
      <c r="C16" s="8">
        <v>71</v>
      </c>
      <c r="D16" s="20">
        <f>C16/$C$17</f>
        <v>0.86585365853658536</v>
      </c>
      <c r="E16" s="10"/>
      <c r="G16" s="3"/>
      <c r="H16" s="8">
        <v>1</v>
      </c>
      <c r="I16" s="8">
        <v>102</v>
      </c>
      <c r="J16" s="20">
        <f>I16/$I$17</f>
        <v>0.94444444444444442</v>
      </c>
      <c r="K16" s="10"/>
    </row>
    <row r="17" spans="1:11" x14ac:dyDescent="0.25">
      <c r="A17" s="4"/>
      <c r="B17" s="13" t="s">
        <v>1</v>
      </c>
      <c r="C17" s="13">
        <f>+SUM(C15:C16)</f>
        <v>82</v>
      </c>
      <c r="D17" s="16"/>
      <c r="E17" s="14"/>
      <c r="G17" s="4"/>
      <c r="H17" s="13" t="s">
        <v>1</v>
      </c>
      <c r="I17" s="13">
        <f>+SUM(I15:I16)</f>
        <v>108</v>
      </c>
      <c r="J17" s="13"/>
      <c r="K17" s="14"/>
    </row>
    <row r="18" spans="1:11" x14ac:dyDescent="0.25">
      <c r="A18" s="8"/>
    </row>
    <row r="19" spans="1:11" x14ac:dyDescent="0.25">
      <c r="A19" s="8"/>
    </row>
    <row r="20" spans="1:11" x14ac:dyDescent="0.25">
      <c r="A20" s="18"/>
    </row>
  </sheetData>
  <mergeCells count="5">
    <mergeCell ref="M1:M2"/>
    <mergeCell ref="N1:N2"/>
    <mergeCell ref="O1:O2"/>
    <mergeCell ref="R1:R2"/>
    <mergeCell ref="Q1:Q2"/>
  </mergeCells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D511CDFD32BAE4DB6984ACFD1117AAF" ma:contentTypeVersion="15" ma:contentTypeDescription="Crie um novo documento." ma:contentTypeScope="" ma:versionID="07c67dcdde0dcbff5de33d60004e61d8">
  <xsd:schema xmlns:xsd="http://www.w3.org/2001/XMLSchema" xmlns:xs="http://www.w3.org/2001/XMLSchema" xmlns:p="http://schemas.microsoft.com/office/2006/metadata/properties" xmlns:ns2="5e253ad8-99bc-4895-b377-eab5d2679348" xmlns:ns3="45bd9b4a-47bd-4c71-9096-100877aa1038" targetNamespace="http://schemas.microsoft.com/office/2006/metadata/properties" ma:root="true" ma:fieldsID="414fa5f9b220de6bad5ea4783bf1e949" ns2:_="" ns3:_="">
    <xsd:import namespace="5e253ad8-99bc-4895-b377-eab5d2679348"/>
    <xsd:import namespace="45bd9b4a-47bd-4c71-9096-100877aa1038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e253ad8-99bc-4895-b377-eab5d2679348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Marcações de imagem" ma:readOnly="false" ma:fieldId="{5cf76f15-5ced-4ddc-b409-7134ff3c332f}" ma:taxonomyMulti="true" ma:sspId="cf329bc3-ce7e-4e75-9c56-962f8f350e4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bd9b4a-47bd-4c71-9096-100877aa1038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d1c5c36c-1c45-4119-aa3b-41677bff21c6}" ma:internalName="TaxCatchAll" ma:showField="CatchAllData" ma:web="45bd9b4a-47bd-4c71-9096-100877aa103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e253ad8-99bc-4895-b377-eab5d2679348">
      <Terms xmlns="http://schemas.microsoft.com/office/infopath/2007/PartnerControls"/>
    </lcf76f155ced4ddcb4097134ff3c332f>
    <TaxCatchAll xmlns="45bd9b4a-47bd-4c71-9096-100877aa1038" xsi:nil="true"/>
  </documentManagement>
</p:properties>
</file>

<file path=customXml/itemProps1.xml><?xml version="1.0" encoding="utf-8"?>
<ds:datastoreItem xmlns:ds="http://schemas.openxmlformats.org/officeDocument/2006/customXml" ds:itemID="{FF44A184-9724-45D6-B31D-4335070E4553}"/>
</file>

<file path=customXml/itemProps2.xml><?xml version="1.0" encoding="utf-8"?>
<ds:datastoreItem xmlns:ds="http://schemas.openxmlformats.org/officeDocument/2006/customXml" ds:itemID="{A0D1E4A6-A3A2-4645-A43D-9E9B6BD71213}"/>
</file>

<file path=customXml/itemProps3.xml><?xml version="1.0" encoding="utf-8"?>
<ds:datastoreItem xmlns:ds="http://schemas.openxmlformats.org/officeDocument/2006/customXml" ds:itemID="{0BA3425D-D843-4114-97DD-585EF75BF3E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Árvore de Decisão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Wilson Junior</dc:creator>
  <cp:lastModifiedBy>Wilson Tarantin Junior</cp:lastModifiedBy>
  <dcterms:created xsi:type="dcterms:W3CDTF">2023-07-30T21:04:09Z</dcterms:created>
  <dcterms:modified xsi:type="dcterms:W3CDTF">2025-02-09T13:54:42Z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0x010100FD511CDFD32BAE4DB6984ACFD1117AAF</vt:lpwstr>
  </property>
</Properties>
</file>