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A1866D65-8F12-4153-B412-B96C9B192731}" xr6:coauthVersionLast="47" xr6:coauthVersionMax="47" xr10:uidLastSave="{00000000-0000-0000-0000-000000000000}"/>
  <bookViews>
    <workbookView xWindow="28680" yWindow="-12390" windowWidth="38640" windowHeight="21240" activeTab="1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3" l="1"/>
  <c r="D2" i="84" s="1"/>
  <c r="H3" i="84"/>
  <c r="H3" i="5" s="1"/>
  <c r="I3" i="84"/>
  <c r="I2" i="5" s="1"/>
  <c r="J3" i="84"/>
  <c r="J2" i="5" s="1"/>
  <c r="T3" i="84"/>
  <c r="T3" i="5" s="1"/>
  <c r="U3" i="84"/>
  <c r="U2" i="5" s="1"/>
  <c r="V3" i="84"/>
  <c r="V2" i="5" s="1"/>
  <c r="AF3" i="84"/>
  <c r="AF3" i="5" s="1"/>
  <c r="D4" i="84"/>
  <c r="E4" i="84"/>
  <c r="O4" i="84"/>
  <c r="P4" i="84"/>
  <c r="Q4" i="84"/>
  <c r="AA4" i="84"/>
  <c r="AB4" i="84"/>
  <c r="AC4" i="84"/>
  <c r="E1" i="81"/>
  <c r="D1" i="81"/>
  <c r="C1" i="81"/>
  <c r="AA2" i="84" l="1"/>
  <c r="Z2" i="84"/>
  <c r="O2" i="84"/>
  <c r="N2" i="84"/>
  <c r="M2" i="84"/>
  <c r="B2" i="84"/>
  <c r="Z4" i="84"/>
  <c r="N4" i="84"/>
  <c r="AE3" i="84"/>
  <c r="AE2" i="5" s="1"/>
  <c r="S3" i="84"/>
  <c r="S2" i="5" s="1"/>
  <c r="G3" i="84"/>
  <c r="G2" i="5" s="1"/>
  <c r="X2" i="84"/>
  <c r="L2" i="84"/>
  <c r="K2" i="84"/>
  <c r="B3" i="84"/>
  <c r="B3" i="5" s="1"/>
  <c r="X4" i="84"/>
  <c r="L4" i="84"/>
  <c r="AC3" i="84"/>
  <c r="AC3" i="5" s="1"/>
  <c r="Q3" i="84"/>
  <c r="Q3" i="5" s="1"/>
  <c r="E3" i="84"/>
  <c r="E3" i="5" s="1"/>
  <c r="V2" i="84"/>
  <c r="J2" i="84"/>
  <c r="W2" i="84"/>
  <c r="C4" i="84"/>
  <c r="W4" i="84"/>
  <c r="K4" i="84"/>
  <c r="AB3" i="84"/>
  <c r="AB3" i="5" s="1"/>
  <c r="P3" i="84"/>
  <c r="P3" i="5" s="1"/>
  <c r="D3" i="84"/>
  <c r="U2" i="84"/>
  <c r="I2" i="84"/>
  <c r="F3" i="84"/>
  <c r="F3" i="5" s="1"/>
  <c r="C3" i="84"/>
  <c r="C3" i="5" s="1"/>
  <c r="V4" i="84"/>
  <c r="J4" i="84"/>
  <c r="AA3" i="84"/>
  <c r="AA2" i="5" s="1"/>
  <c r="O3" i="84"/>
  <c r="O2" i="5" s="1"/>
  <c r="AF2" i="84"/>
  <c r="T2" i="84"/>
  <c r="H2" i="84"/>
  <c r="R3" i="84"/>
  <c r="R3" i="5" s="1"/>
  <c r="C2" i="84"/>
  <c r="U4" i="84"/>
  <c r="I4" i="84"/>
  <c r="Z3" i="84"/>
  <c r="Z3" i="5" s="1"/>
  <c r="N3" i="84"/>
  <c r="N3" i="5" s="1"/>
  <c r="AE2" i="84"/>
  <c r="S2" i="84"/>
  <c r="G2" i="84"/>
  <c r="B4" i="84"/>
  <c r="M4" i="84"/>
  <c r="AF4" i="84"/>
  <c r="T4" i="84"/>
  <c r="H4" i="84"/>
  <c r="Y3" i="84"/>
  <c r="Y2" i="5" s="1"/>
  <c r="M3" i="84"/>
  <c r="M2" i="5" s="1"/>
  <c r="AD2" i="84"/>
  <c r="R2" i="84"/>
  <c r="F2" i="84"/>
  <c r="Y2" i="84"/>
  <c r="AD3" i="84"/>
  <c r="AD3" i="5" s="1"/>
  <c r="AE4" i="84"/>
  <c r="S4" i="84"/>
  <c r="G4" i="84"/>
  <c r="X3" i="84"/>
  <c r="X3" i="5" s="1"/>
  <c r="L3" i="84"/>
  <c r="L3" i="5" s="1"/>
  <c r="AC2" i="84"/>
  <c r="Q2" i="84"/>
  <c r="E2" i="84"/>
  <c r="Y4" i="84"/>
  <c r="AD4" i="84"/>
  <c r="R4" i="84"/>
  <c r="F4" i="84"/>
  <c r="W3" i="84"/>
  <c r="W2" i="5" s="1"/>
  <c r="K3" i="84"/>
  <c r="K2" i="5" s="1"/>
  <c r="AB2" i="84"/>
  <c r="P2" i="84"/>
  <c r="AC2" i="5"/>
  <c r="H2" i="5"/>
  <c r="F2" i="5"/>
  <c r="AF2" i="5"/>
  <c r="E2" i="5"/>
  <c r="Y3" i="5"/>
  <c r="X2" i="5"/>
  <c r="T2" i="5"/>
  <c r="Q2" i="5"/>
  <c r="L2" i="5"/>
  <c r="V3" i="5"/>
  <c r="J3" i="5"/>
  <c r="Z2" i="5"/>
  <c r="U3" i="5"/>
  <c r="I3" i="5"/>
  <c r="S3" i="5"/>
  <c r="AE3" i="5"/>
  <c r="M3" i="5" l="1"/>
  <c r="R2" i="5"/>
  <c r="C2" i="5"/>
  <c r="K3" i="5"/>
  <c r="AA3" i="5"/>
  <c r="G3" i="5"/>
  <c r="AB2" i="5"/>
  <c r="O3" i="5"/>
  <c r="AD2" i="5"/>
  <c r="B2" i="5"/>
  <c r="P2" i="5"/>
  <c r="N2" i="5"/>
  <c r="W3" i="5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<sst xmlns="http://schemas.openxmlformats.org/spreadsheetml/2006/main" count="23" uniqueCount="20">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</sst>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C2"/>
  <sheetViews>
    <sheetView tabSelected="1" workbookViewId="0">
      <selection activeCell="B3" sqref="B3"/>
    </sheetView>
  </sheetViews>
  <sheetFormatPr defaultRowHeight="14.4" x14ac:dyDescent="0.3"/>
  <cols>
    <col min="1" max="1" width="14.6640625" bestFit="1" customWidth="1"/>
  </cols>
  <sheetData>
    <row r="1" spans="1:3" x14ac:dyDescent="0.3">
      <c r="B1" t="s">
        <v>16</v>
      </c>
    </row>
    <row r="2" spans="1:3" x14ac:dyDescent="0.3">
      <c r="A2" t="s">
        <v>15</v>
      </c>
      <c r="B2" s="4">
        <f>C2*10</f>
        <v>10.819000000000001</v>
      </c>
      <c r="C2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2" sqref="B2:B9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C2" sqref="C2:AF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146.70967741935482</v>
      </c>
      <c r="C2" s="2">
        <f>'Investment Cost NREL, USD'!C2/'Conversion rate'!$B$2</f>
        <v>146.70967741935482</v>
      </c>
      <c r="D2" s="2">
        <f>'Investment Cost NREL, USD'!D2/'Conversion rate'!$B$2</f>
        <v>164.89509196783436</v>
      </c>
      <c r="E2" s="2">
        <f>'Investment Cost NREL, USD'!E2/'Conversion rate'!$B$2</f>
        <v>118.62547370366947</v>
      </c>
      <c r="F2" s="2">
        <f>'Investment Cost NREL, USD'!F2/'Conversion rate'!$B$2</f>
        <v>111.96681763564098</v>
      </c>
      <c r="G2" s="2">
        <f>'Investment Cost NREL, USD'!G2/'Conversion rate'!$B$2</f>
        <v>106.27026527405491</v>
      </c>
      <c r="H2" s="2">
        <f>'Investment Cost NREL, USD'!H2/'Conversion rate'!$B$2</f>
        <v>101.75949718088546</v>
      </c>
      <c r="I2" s="2">
        <f>'Investment Cost NREL, USD'!I2/'Conversion rate'!$B$2</f>
        <v>97.248729087716043</v>
      </c>
      <c r="J2" s="2">
        <f>'Investment Cost NREL, USD'!J2/'Conversion rate'!$B$2</f>
        <v>92.737960994546626</v>
      </c>
      <c r="K2" s="2">
        <f>'Investment Cost NREL, USD'!K2/'Conversion rate'!$B$2</f>
        <v>88.227008041408624</v>
      </c>
      <c r="L2" s="2">
        <f>'Investment Cost NREL, USD'!L2/'Conversion rate'!$B$2</f>
        <v>83.717718827987795</v>
      </c>
      <c r="M2" s="2">
        <f>'Investment Cost NREL, USD'!M2/'Conversion rate'!$B$2</f>
        <v>82.249838247527492</v>
      </c>
      <c r="N2" s="2">
        <f>'Investment Cost NREL, USD'!N2/'Conversion rate'!$B$2</f>
        <v>80.781957667067189</v>
      </c>
      <c r="O2" s="2">
        <f>'Investment Cost NREL, USD'!O2/'Conversion rate'!$B$2</f>
        <v>79.312690636842575</v>
      </c>
      <c r="P2" s="2">
        <f>'Investment Cost NREL, USD'!P2/'Conversion rate'!$B$2</f>
        <v>77.844902486366564</v>
      </c>
      <c r="Q2" s="2">
        <f>'Investment Cost NREL, USD'!Q2/'Conversion rate'!$B$2</f>
        <v>76.378593215639157</v>
      </c>
      <c r="R2" s="2">
        <f>'Investment Cost NREL, USD'!R2/'Conversion rate'!$B$2</f>
        <v>74.90923375543025</v>
      </c>
      <c r="S2" s="2">
        <f>'Investment Cost NREL, USD'!S2/'Conversion rate'!$B$2</f>
        <v>73.441445604954239</v>
      </c>
      <c r="T2" s="2">
        <f>'Investment Cost NREL, USD'!T2/'Conversion rate'!$B$2</f>
        <v>71.973565024493936</v>
      </c>
      <c r="U2" s="2">
        <f>'Investment Cost NREL, USD'!U2/'Conversion rate'!$B$2</f>
        <v>70.505776874017926</v>
      </c>
      <c r="V2" s="2">
        <f>'Investment Cost NREL, USD'!V2/'Conversion rate'!$B$2</f>
        <v>69.036417413809033</v>
      </c>
      <c r="W2" s="2">
        <f>'Investment Cost NREL, USD'!W2/'Conversion rate'!$B$2</f>
        <v>67.568629263333023</v>
      </c>
      <c r="X2" s="2">
        <f>'Investment Cost NREL, USD'!X2/'Conversion rate'!$B$2</f>
        <v>66.102319992605587</v>
      </c>
      <c r="Y2" s="2">
        <f>'Investment Cost NREL, USD'!Y2/'Conversion rate'!$B$2</f>
        <v>64.634531842129576</v>
      </c>
      <c r="Z2" s="2">
        <f>'Investment Cost NREL, USD'!Z2/'Conversion rate'!$B$2</f>
        <v>63.165172381920691</v>
      </c>
      <c r="AA2" s="2">
        <f>'Investment Cost NREL, USD'!AA2/'Conversion rate'!$B$2</f>
        <v>61.697291801460395</v>
      </c>
      <c r="AB2" s="2">
        <f>'Investment Cost NREL, USD'!AB2/'Conversion rate'!$B$2</f>
        <v>60.229503650984377</v>
      </c>
      <c r="AC2" s="2">
        <f>'Investment Cost NREL, USD'!AC2/'Conversion rate'!$B$2</f>
        <v>58.761623070524067</v>
      </c>
      <c r="AD2" s="2">
        <f>'Investment Cost NREL, USD'!AD2/'Conversion rate'!$B$2</f>
        <v>57.292263610315182</v>
      </c>
      <c r="AE2" s="2">
        <f>'Investment Cost NREL, USD'!AE2/'Conversion rate'!$B$2</f>
        <v>55.824475459839171</v>
      </c>
      <c r="AF2" s="2">
        <f>'Investment Cost NREL, USD'!AF2/'Conversion rate'!$B$2</f>
        <v>54.358258619096027</v>
      </c>
    </row>
    <row r="3" spans="1:32" x14ac:dyDescent="0.3">
      <c r="A3" t="s">
        <v>3</v>
      </c>
      <c r="B3" s="3">
        <f>'Investment Cost NREL, USD'!B3/'Conversion rate'!$B$2</f>
        <v>146.70967741935482</v>
      </c>
      <c r="C3" s="2">
        <f>'Investment Cost NREL, USD'!C3/'Conversion rate'!$B$2</f>
        <v>146.70967741935482</v>
      </c>
      <c r="D3" s="2">
        <f>'Investment Cost NREL, USD'!D3/'Conversion rate'!$B$2</f>
        <v>164.89509196783436</v>
      </c>
      <c r="E3" s="2">
        <f>'Investment Cost NREL, USD'!E3/'Conversion rate'!$B$2</f>
        <v>158.5638229041501</v>
      </c>
      <c r="F3" s="2">
        <f>'Investment Cost NREL, USD'!F3/'Conversion rate'!$B$2</f>
        <v>151.47194749976893</v>
      </c>
      <c r="G3" s="2">
        <f>'Investment Cost NREL, USD'!G3/'Conversion rate'!$B$2</f>
        <v>132.74581754321099</v>
      </c>
      <c r="H3" s="2">
        <f>'Investment Cost NREL, USD'!H3/'Conversion rate'!$B$2</f>
        <v>128.45161290322579</v>
      </c>
      <c r="I3" s="2">
        <f>'Investment Cost NREL, USD'!I3/'Conversion rate'!$B$2</f>
        <v>124.15713097328774</v>
      </c>
      <c r="J3" s="2">
        <f>'Investment Cost NREL, USD'!J3/'Conversion rate'!$B$2</f>
        <v>119.86227932341251</v>
      </c>
      <c r="K3" s="2">
        <f>'Investment Cost NREL, USD'!K3/'Conversion rate'!$B$2</f>
        <v>115.56705795360013</v>
      </c>
      <c r="L3" s="2">
        <f>'Investment Cost NREL, USD'!L3/'Conversion rate'!$B$2</f>
        <v>111.27137443386634</v>
      </c>
      <c r="M3" s="2">
        <f>'Investment Cost NREL, USD'!M3/'Conversion rate'!$B$2</f>
        <v>109.55522691561141</v>
      </c>
      <c r="N3" s="2">
        <f>'Investment Cost NREL, USD'!N3/'Conversion rate'!$B$2</f>
        <v>107.83917182734078</v>
      </c>
      <c r="O3" s="2">
        <f>'Investment Cost NREL, USD'!O3/'Conversion rate'!$B$2</f>
        <v>106.12311673907014</v>
      </c>
      <c r="P3" s="2">
        <f>'Investment Cost NREL, USD'!P3/'Conversion rate'!$B$2</f>
        <v>104.40706165079951</v>
      </c>
      <c r="Q3" s="2">
        <f>'Investment Cost NREL, USD'!Q3/'Conversion rate'!$B$2</f>
        <v>102.69119142249745</v>
      </c>
      <c r="R3" s="2">
        <f>'Investment Cost NREL, USD'!R3/'Conversion rate'!$B$2</f>
        <v>100.97532119419539</v>
      </c>
      <c r="S3" s="2">
        <f>'Investment Cost NREL, USD'!S3/'Conversion rate'!$B$2</f>
        <v>99.259450965893322</v>
      </c>
      <c r="T3" s="2">
        <f>'Investment Cost NREL, USD'!T3/'Conversion rate'!$B$2</f>
        <v>97.54376559755984</v>
      </c>
      <c r="U3" s="2">
        <f>'Investment Cost NREL, USD'!U3/'Conversion rate'!$B$2</f>
        <v>95.828080229226344</v>
      </c>
      <c r="V3" s="2">
        <f>'Investment Cost NREL, USD'!V3/'Conversion rate'!$B$2</f>
        <v>94.112487290877155</v>
      </c>
      <c r="W3" s="2">
        <f>'Investment Cost NREL, USD'!W3/'Conversion rate'!$B$2</f>
        <v>92.396986782512244</v>
      </c>
      <c r="X3" s="2">
        <f>'Investment Cost NREL, USD'!X3/'Conversion rate'!$B$2</f>
        <v>90.68157870413161</v>
      </c>
      <c r="Y3" s="2">
        <f>'Investment Cost NREL, USD'!Y3/'Conversion rate'!$B$2</f>
        <v>88.966263055735268</v>
      </c>
      <c r="Z3" s="2">
        <f>'Investment Cost NREL, USD'!Z3/'Conversion rate'!$B$2</f>
        <v>87.250947407338927</v>
      </c>
      <c r="AA3" s="2">
        <f>'Investment Cost NREL, USD'!AA3/'Conversion rate'!$B$2</f>
        <v>85.53581661891117</v>
      </c>
      <c r="AB3" s="2">
        <f>'Investment Cost NREL, USD'!AB3/'Conversion rate'!$B$2</f>
        <v>83.820685830483399</v>
      </c>
      <c r="AC3" s="2">
        <f>'Investment Cost NREL, USD'!AC3/'Conversion rate'!$B$2</f>
        <v>82.105739902024212</v>
      </c>
      <c r="AD3" s="2">
        <f>'Investment Cost NREL, USD'!AD3/'Conversion rate'!$B$2</f>
        <v>80.390886403549302</v>
      </c>
      <c r="AE3" s="2">
        <f>'Investment Cost NREL, USD'!AE3/'Conversion rate'!$B$2</f>
        <v>78.676125335058686</v>
      </c>
      <c r="AF3" s="2">
        <f>'Investment Cost NREL, USD'!AF3/'Conversion rate'!$B$2</f>
        <v>76.961456696552347</v>
      </c>
    </row>
    <row r="4" spans="1:32" x14ac:dyDescent="0.3">
      <c r="A4" t="s">
        <v>4</v>
      </c>
      <c r="B4" s="3">
        <f>'Investment Cost NREL, USD'!B4/'Conversion rate'!$B$2</f>
        <v>146.70967741935482</v>
      </c>
      <c r="C4" s="2">
        <f>'Investment Cost NREL, USD'!C4/'Conversion rate'!$B$2</f>
        <v>146.70967741935482</v>
      </c>
      <c r="D4" s="2">
        <f>'Investment Cost NREL, USD'!D4/'Conversion rate'!$B$2</f>
        <v>164.89509196783436</v>
      </c>
      <c r="E4" s="2">
        <f>'Investment Cost NREL, USD'!E4/'Conversion rate'!$B$2</f>
        <v>171.00286532951287</v>
      </c>
      <c r="F4" s="2">
        <f>'Investment Cost NREL, USD'!F4/'Conversion rate'!$B$2</f>
        <v>172.22368056197431</v>
      </c>
      <c r="G4" s="2">
        <f>'Investment Cost NREL, USD'!G4/'Conversion rate'!$B$2</f>
        <v>169.78010906738146</v>
      </c>
      <c r="H4" s="2">
        <f>'Investment Cost NREL, USD'!H4/'Conversion rate'!$B$2</f>
        <v>163.4218504482854</v>
      </c>
      <c r="I4" s="2">
        <f>'Investment Cost NREL, USD'!I4/'Conversion rate'!$B$2</f>
        <v>157.06368425917367</v>
      </c>
      <c r="J4" s="2">
        <f>'Investment Cost NREL, USD'!J4/'Conversion rate'!$B$2</f>
        <v>150.70561050004619</v>
      </c>
      <c r="K4" s="2">
        <f>'Investment Cost NREL, USD'!K4/'Conversion rate'!$B$2</f>
        <v>144.34762917090302</v>
      </c>
      <c r="L4" s="2">
        <f>'Investment Cost NREL, USD'!L4/'Conversion rate'!$B$2</f>
        <v>137.98974027174415</v>
      </c>
      <c r="M4" s="2">
        <f>'Investment Cost NREL, USD'!M4/'Conversion rate'!$B$2</f>
        <v>137.04501340234771</v>
      </c>
      <c r="N4" s="2">
        <f>'Investment Cost NREL, USD'!N4/'Conversion rate'!$B$2</f>
        <v>136.10019410296701</v>
      </c>
      <c r="O4" s="2">
        <f>'Investment Cost NREL, USD'!O4/'Conversion rate'!$B$2</f>
        <v>135.15537480358628</v>
      </c>
      <c r="P4" s="2">
        <f>'Investment Cost NREL, USD'!P4/'Conversion rate'!$B$2</f>
        <v>134.21064793418984</v>
      </c>
      <c r="Q4" s="2">
        <f>'Investment Cost NREL, USD'!Q4/'Conversion rate'!$B$2</f>
        <v>133.26582863480914</v>
      </c>
      <c r="R4" s="2">
        <f>'Investment Cost NREL, USD'!R4/'Conversion rate'!$B$2</f>
        <v>132.32100933542839</v>
      </c>
      <c r="S4" s="2">
        <f>'Investment Cost NREL, USD'!S4/'Conversion rate'!$B$2</f>
        <v>131.37628246603197</v>
      </c>
      <c r="T4" s="2">
        <f>'Investment Cost NREL, USD'!T4/'Conversion rate'!$B$2</f>
        <v>130.43146316665124</v>
      </c>
      <c r="U4" s="2">
        <f>'Investment Cost NREL, USD'!U4/'Conversion rate'!$B$2</f>
        <v>129.48673629725482</v>
      </c>
      <c r="V4" s="2">
        <f>'Investment Cost NREL, USD'!V4/'Conversion rate'!$B$2</f>
        <v>128.5419169978741</v>
      </c>
      <c r="W4" s="2">
        <f>'Investment Cost NREL, USD'!W4/'Conversion rate'!$B$2</f>
        <v>127.59709769849337</v>
      </c>
      <c r="X4" s="2">
        <f>'Investment Cost NREL, USD'!X4/'Conversion rate'!$B$2</f>
        <v>126.65237082909694</v>
      </c>
      <c r="Y4" s="2">
        <f>'Investment Cost NREL, USD'!Y4/'Conversion rate'!$B$2</f>
        <v>125.70755152971623</v>
      </c>
      <c r="Z4" s="2">
        <f>'Investment Cost NREL, USD'!Z4/'Conversion rate'!$B$2</f>
        <v>124.76273223033552</v>
      </c>
      <c r="AA4" s="2">
        <f>'Investment Cost NREL, USD'!AA4/'Conversion rate'!$B$2</f>
        <v>123.81800536093908</v>
      </c>
      <c r="AB4" s="2">
        <f>'Investment Cost NREL, USD'!AB4/'Conversion rate'!$B$2</f>
        <v>122.87318606155836</v>
      </c>
      <c r="AC4" s="2">
        <f>'Investment Cost NREL, USD'!AC4/'Conversion rate'!$B$2</f>
        <v>121.92836676217765</v>
      </c>
      <c r="AD4" s="2">
        <f>'Investment Cost NREL, USD'!AD4/'Conversion rate'!$B$2</f>
        <v>120.98363989278121</v>
      </c>
      <c r="AE4" s="2">
        <f>'Investment Cost NREL, USD'!AE4/'Conversion rate'!$B$2</f>
        <v>120.03882059340049</v>
      </c>
      <c r="AF4" s="2">
        <f>'Investment Cost NREL, USD'!AF4/'Conversion rate'!$B$2</f>
        <v>119.09400129401978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workbookViewId="0">
      <selection activeCell="J28" sqref="J28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17</v>
      </c>
      <c r="B2" s="2">
        <f>HLOOKUP(B$1,'Investment Cost NREL, EUR'!$B$1:$AF$4,3,FALSE)*1000*('Cost breakdown NREL'!$B$9+SUM('Cost breakdown NREL'!$B$3:$B$8)/2)/SUM('Cost breakdown NREL'!$B$2:$B$9)</f>
        <v>29567.072712233996</v>
      </c>
      <c r="C2" s="2">
        <f>HLOOKUP(C$1,'Investment Cost NREL, EUR'!$B$1:$AF$4,3,FALSE)*1000*('Cost breakdown NREL'!$B$9+SUM('Cost breakdown NREL'!$B$3:$B$8)/2)/SUM('Cost breakdown NREL'!$B$2:$B$9)</f>
        <v>29567.072712233996</v>
      </c>
      <c r="D2" s="2">
        <f>HLOOKUP(D$1,'Investment Cost NREL, EUR'!$B$1:$AF$4,3,FALSE)*1000*('Cost breakdown NREL'!$B$9+SUM('Cost breakdown NREL'!$B$3:$B$8)/2)/SUM('Cost breakdown NREL'!$B$2:$B$9)</f>
        <v>33232.062532367549</v>
      </c>
      <c r="E2" s="2">
        <f>HLOOKUP(E$1,'Investment Cost NREL, EUR'!$B$1:$AF$4,3,FALSE)*1000*('Cost breakdown NREL'!$B$9+SUM('Cost breakdown NREL'!$B$3:$B$8)/2)/SUM('Cost breakdown NREL'!$B$2:$B$9)</f>
        <v>31956.092902691471</v>
      </c>
      <c r="F2" s="2">
        <f>HLOOKUP(F$1,'Investment Cost NREL, EUR'!$B$1:$AF$4,3,FALSE)*1000*('Cost breakdown NREL'!$B$9+SUM('Cost breakdown NREL'!$B$3:$B$8)/2)/SUM('Cost breakdown NREL'!$B$2:$B$9)</f>
        <v>30526.834796233536</v>
      </c>
      <c r="G2" s="2">
        <f>HLOOKUP(G$1,'Investment Cost NREL, EUR'!$B$1:$AF$4,3,FALSE)*1000*('Cost breakdown NREL'!$B$9+SUM('Cost breakdown NREL'!$B$3:$B$8)/2)/SUM('Cost breakdown NREL'!$B$2:$B$9)</f>
        <v>26752.872125307182</v>
      </c>
      <c r="H2" s="2">
        <f>HLOOKUP(H$1,'Investment Cost NREL, EUR'!$B$1:$AF$4,3,FALSE)*1000*('Cost breakdown NREL'!$B$9+SUM('Cost breakdown NREL'!$B$3:$B$8)/2)/SUM('Cost breakdown NREL'!$B$2:$B$9)</f>
        <v>25887.441411634954</v>
      </c>
      <c r="I2" s="2">
        <f>HLOOKUP(I$1,'Investment Cost NREL, EUR'!$B$1:$AF$4,3,FALSE)*1000*('Cost breakdown NREL'!$B$9+SUM('Cost breakdown NREL'!$B$3:$B$8)/2)/SUM('Cost breakdown NREL'!$B$2:$B$9)</f>
        <v>25021.954814449498</v>
      </c>
      <c r="J2" s="2">
        <f>HLOOKUP(J$1,'Investment Cost NREL, EUR'!$B$1:$AF$4,3,FALSE)*1000*('Cost breakdown NREL'!$B$9+SUM('Cost breakdown NREL'!$B$3:$B$8)/2)/SUM('Cost breakdown NREL'!$B$2:$B$9)</f>
        <v>24156.393705913066</v>
      </c>
      <c r="K2" s="2">
        <f>HLOOKUP(K$1,'Investment Cost NREL, EUR'!$B$1:$AF$4,3,FALSE)*1000*('Cost breakdown NREL'!$B$9+SUM('Cost breakdown NREL'!$B$3:$B$8)/2)/SUM('Cost breakdown NREL'!$B$2:$B$9)</f>
        <v>23290.758086025668</v>
      </c>
      <c r="L2" s="2">
        <f>HLOOKUP(L$1,'Investment Cost NREL, EUR'!$B$1:$AF$4,3,FALSE)*1000*('Cost breakdown NREL'!$B$9+SUM('Cost breakdown NREL'!$B$3:$B$8)/2)/SUM('Cost breakdown NREL'!$B$2:$B$9)</f>
        <v>22425.029326949556</v>
      </c>
      <c r="M2" s="2">
        <f>HLOOKUP(M$1,'Investment Cost NREL, EUR'!$B$1:$AF$4,3,FALSE)*1000*('Cost breakdown NREL'!$B$9+SUM('Cost breakdown NREL'!$B$3:$B$8)/2)/SUM('Cost breakdown NREL'!$B$2:$B$9)</f>
        <v>22079.166263587187</v>
      </c>
      <c r="N2" s="2">
        <f>HLOOKUP(N$1,'Investment Cost NREL, EUR'!$B$1:$AF$4,3,FALSE)*1000*('Cost breakdown NREL'!$B$9+SUM('Cost breakdown NREL'!$B$3:$B$8)/2)/SUM('Cost breakdown NREL'!$B$2:$B$9)</f>
        <v>21733.321828062555</v>
      </c>
      <c r="O2" s="2">
        <f>HLOOKUP(O$1,'Investment Cost NREL, EUR'!$B$1:$AF$4,3,FALSE)*1000*('Cost breakdown NREL'!$B$9+SUM('Cost breakdown NREL'!$B$3:$B$8)/2)/SUM('Cost breakdown NREL'!$B$2:$B$9)</f>
        <v>21387.477392537934</v>
      </c>
      <c r="P2" s="2">
        <f>HLOOKUP(P$1,'Investment Cost NREL, EUR'!$B$1:$AF$4,3,FALSE)*1000*('Cost breakdown NREL'!$B$9+SUM('Cost breakdown NREL'!$B$3:$B$8)/2)/SUM('Cost breakdown NREL'!$B$2:$B$9)</f>
        <v>21041.632957013302</v>
      </c>
      <c r="Q2" s="2">
        <f>HLOOKUP(Q$1,'Investment Cost NREL, EUR'!$B$1:$AF$4,3,FALSE)*1000*('Cost breakdown NREL'!$B$9+SUM('Cost breakdown NREL'!$B$3:$B$8)/2)/SUM('Cost breakdown NREL'!$B$2:$B$9)</f>
        <v>20695.825777164158</v>
      </c>
      <c r="R2" s="2">
        <f>HLOOKUP(R$1,'Investment Cost NREL, EUR'!$B$1:$AF$4,3,FALSE)*1000*('Cost breakdown NREL'!$B$9+SUM('Cost breakdown NREL'!$B$3:$B$8)/2)/SUM('Cost breakdown NREL'!$B$2:$B$9)</f>
        <v>20350.018597315018</v>
      </c>
      <c r="S2" s="2">
        <f>HLOOKUP(S$1,'Investment Cost NREL, EUR'!$B$1:$AF$4,3,FALSE)*1000*('Cost breakdown NREL'!$B$9+SUM('Cost breakdown NREL'!$B$3:$B$8)/2)/SUM('Cost breakdown NREL'!$B$2:$B$9)</f>
        <v>20004.211417465871</v>
      </c>
      <c r="T2" s="2">
        <f>HLOOKUP(T$1,'Investment Cost NREL, EUR'!$B$1:$AF$4,3,FALSE)*1000*('Cost breakdown NREL'!$B$9+SUM('Cost breakdown NREL'!$B$3:$B$8)/2)/SUM('Cost breakdown NREL'!$B$2:$B$9)</f>
        <v>19658.441493292219</v>
      </c>
      <c r="U2" s="2">
        <f>HLOOKUP(U$1,'Investment Cost NREL, EUR'!$B$1:$AF$4,3,FALSE)*1000*('Cost breakdown NREL'!$B$9+SUM('Cost breakdown NREL'!$B$3:$B$8)/2)/SUM('Cost breakdown NREL'!$B$2:$B$9)</f>
        <v>19312.671569118556</v>
      </c>
      <c r="V2" s="2">
        <f>HLOOKUP(V$1,'Investment Cost NREL, EUR'!$B$1:$AF$4,3,FALSE)*1000*('Cost breakdown NREL'!$B$9+SUM('Cost breakdown NREL'!$B$3:$B$8)/2)/SUM('Cost breakdown NREL'!$B$2:$B$9)</f>
        <v>18966.920272782641</v>
      </c>
      <c r="W2" s="2">
        <f>HLOOKUP(W$1,'Investment Cost NREL, EUR'!$B$1:$AF$4,3,FALSE)*1000*('Cost breakdown NREL'!$B$9+SUM('Cost breakdown NREL'!$B$3:$B$8)/2)/SUM('Cost breakdown NREL'!$B$2:$B$9)</f>
        <v>18621.187604284471</v>
      </c>
      <c r="X2" s="2">
        <f>HLOOKUP(X$1,'Investment Cost NREL, EUR'!$B$1:$AF$4,3,FALSE)*1000*('Cost breakdown NREL'!$B$9+SUM('Cost breakdown NREL'!$B$3:$B$8)/2)/SUM('Cost breakdown NREL'!$B$2:$B$9)</f>
        <v>18275.473563624037</v>
      </c>
      <c r="Y2" s="2">
        <f>HLOOKUP(Y$1,'Investment Cost NREL, EUR'!$B$1:$AF$4,3,FALSE)*1000*('Cost breakdown NREL'!$B$9+SUM('Cost breakdown NREL'!$B$3:$B$8)/2)/SUM('Cost breakdown NREL'!$B$2:$B$9)</f>
        <v>17929.778150801347</v>
      </c>
      <c r="Z2" s="2">
        <f>HLOOKUP(Z$1,'Investment Cost NREL, EUR'!$B$1:$AF$4,3,FALSE)*1000*('Cost breakdown NREL'!$B$9+SUM('Cost breakdown NREL'!$B$3:$B$8)/2)/SUM('Cost breakdown NREL'!$B$2:$B$9)</f>
        <v>17584.082737978657</v>
      </c>
      <c r="AA2" s="2">
        <f>HLOOKUP(AA$1,'Investment Cost NREL, EUR'!$B$1:$AF$4,3,FALSE)*1000*('Cost breakdown NREL'!$B$9+SUM('Cost breakdown NREL'!$B$3:$B$8)/2)/SUM('Cost breakdown NREL'!$B$2:$B$9)</f>
        <v>17238.424580831455</v>
      </c>
      <c r="AB2" s="2">
        <f>HLOOKUP(AB$1,'Investment Cost NREL, EUR'!$B$1:$AF$4,3,FALSE)*1000*('Cost breakdown NREL'!$B$9+SUM('Cost breakdown NREL'!$B$3:$B$8)/2)/SUM('Cost breakdown NREL'!$B$2:$B$9)</f>
        <v>16892.76642368425</v>
      </c>
      <c r="AC2" s="2">
        <f>HLOOKUP(AC$1,'Investment Cost NREL, EUR'!$B$1:$AF$4,3,FALSE)*1000*('Cost breakdown NREL'!$B$9+SUM('Cost breakdown NREL'!$B$3:$B$8)/2)/SUM('Cost breakdown NREL'!$B$2:$B$9)</f>
        <v>16547.145522212533</v>
      </c>
      <c r="AD2" s="2">
        <f>HLOOKUP(AD$1,'Investment Cost NREL, EUR'!$B$1:$AF$4,3,FALSE)*1000*('Cost breakdown NREL'!$B$9+SUM('Cost breakdown NREL'!$B$3:$B$8)/2)/SUM('Cost breakdown NREL'!$B$2:$B$9)</f>
        <v>16201.543248578555</v>
      </c>
      <c r="AE2" s="2">
        <f>HLOOKUP(AE$1,'Investment Cost NREL, EUR'!$B$1:$AF$4,3,FALSE)*1000*('Cost breakdown NREL'!$B$9+SUM('Cost breakdown NREL'!$B$3:$B$8)/2)/SUM('Cost breakdown NREL'!$B$2:$B$9)</f>
        <v>15855.959602782321</v>
      </c>
      <c r="AF2" s="2">
        <f>HLOOKUP(AF$1,'Investment Cost NREL, EUR'!$B$1:$AF$4,3,FALSE)*1000*('Cost breakdown NREL'!$B$9+SUM('Cost breakdown NREL'!$B$3:$B$8)/2)/SUM('Cost breakdown NREL'!$B$2:$B$9)</f>
        <v>15510.394584823824</v>
      </c>
    </row>
    <row r="3" spans="1:32" x14ac:dyDescent="0.3">
      <c r="A3" t="s">
        <v>18</v>
      </c>
      <c r="B3" s="2">
        <f>HLOOKUP(B$1,'Investment Cost NREL, EUR'!$B$1:$AF$4,3,FALSE)/4*1000*('Cost breakdown NREL'!$B$2+SUM('Cost breakdown NREL'!$B$3:$B$8)/2)/SUM('Cost breakdown NREL'!$B$2:$B$9)</f>
        <v>29285.651176780204</v>
      </c>
      <c r="C3" s="2">
        <f>HLOOKUP(C$1,'Investment Cost NREL, EUR'!$B$1:$AF$4,3,FALSE)/4*1000*('Cost breakdown NREL'!$B$2+SUM('Cost breakdown NREL'!$B$3:$B$8)/2)/SUM('Cost breakdown NREL'!$B$2:$B$9)</f>
        <v>29285.651176780204</v>
      </c>
      <c r="D3" s="2">
        <f>HLOOKUP(D$1,'Investment Cost NREL, EUR'!$B$1:$AF$4,3,FALSE)/4*1000*('Cost breakdown NREL'!$B$2+SUM('Cost breakdown NREL'!$B$3:$B$8)/2)/SUM('Cost breakdown NREL'!$B$2:$B$9)</f>
        <v>32915.757358866707</v>
      </c>
      <c r="E3" s="2">
        <f>HLOOKUP(E$1,'Investment Cost NREL, EUR'!$B$1:$AF$4,3,FALSE)/4*1000*('Cost breakdown NREL'!$B$2+SUM('Cost breakdown NREL'!$B$3:$B$8)/2)/SUM('Cost breakdown NREL'!$B$2:$B$9)</f>
        <v>31651.932500364655</v>
      </c>
      <c r="F3" s="2">
        <f>HLOOKUP(F$1,'Investment Cost NREL, EUR'!$B$1:$AF$4,3,FALSE)/4*1000*('Cost breakdown NREL'!$B$2+SUM('Cost breakdown NREL'!$B$3:$B$8)/2)/SUM('Cost breakdown NREL'!$B$2:$B$9)</f>
        <v>30236.278175883846</v>
      </c>
      <c r="G3" s="2">
        <f>HLOOKUP(G$1,'Investment Cost NREL, EUR'!$B$1:$AF$4,3,FALSE)/4*1000*('Cost breakdown NREL'!$B$2+SUM('Cost breakdown NREL'!$B$3:$B$8)/2)/SUM('Cost breakdown NREL'!$B$2:$B$9)</f>
        <v>26498.236354475954</v>
      </c>
      <c r="H3" s="2">
        <f>HLOOKUP(H$1,'Investment Cost NREL, EUR'!$B$1:$AF$4,3,FALSE)/4*1000*('Cost breakdown NREL'!$B$2+SUM('Cost breakdown NREL'!$B$3:$B$8)/2)/SUM('Cost breakdown NREL'!$B$2:$B$9)</f>
        <v>25641.042872897706</v>
      </c>
      <c r="I3" s="2">
        <f>HLOOKUP(I$1,'Investment Cost NREL, EUR'!$B$1:$AF$4,3,FALSE)/4*1000*('Cost breakdown NREL'!$B$2+SUM('Cost breakdown NREL'!$B$3:$B$8)/2)/SUM('Cost breakdown NREL'!$B$2:$B$9)</f>
        <v>24783.794039709559</v>
      </c>
      <c r="J3" s="2">
        <f>HLOOKUP(J$1,'Investment Cost NREL, EUR'!$B$1:$AF$4,3,FALSE)/4*1000*('Cost breakdown NREL'!$B$2+SUM('Cost breakdown NREL'!$B$3:$B$8)/2)/SUM('Cost breakdown NREL'!$B$2:$B$9)</f>
        <v>23926.471404374861</v>
      </c>
      <c r="K3" s="2">
        <f>HLOOKUP(K$1,'Investment Cost NREL, EUR'!$B$1:$AF$4,3,FALSE)/4*1000*('Cost breakdown NREL'!$B$2+SUM('Cost breakdown NREL'!$B$3:$B$8)/2)/SUM('Cost breakdown NREL'!$B$2:$B$9)</f>
        <v>23069.074966893619</v>
      </c>
      <c r="L3" s="2">
        <f>HLOOKUP(L$1,'Investment Cost NREL, EUR'!$B$1:$AF$4,3,FALSE)/4*1000*('Cost breakdown NREL'!$B$2+SUM('Cost breakdown NREL'!$B$3:$B$8)/2)/SUM('Cost breakdown NREL'!$B$2:$B$9)</f>
        <v>22211.586276729195</v>
      </c>
      <c r="M3" s="2">
        <f>HLOOKUP(M$1,'Investment Cost NREL, EUR'!$B$1:$AF$4,3,FALSE)/4*1000*('Cost breakdown NREL'!$B$2+SUM('Cost breakdown NREL'!$B$3:$B$8)/2)/SUM('Cost breakdown NREL'!$B$2:$B$9)</f>
        <v>21869.015163006061</v>
      </c>
      <c r="N3" s="2">
        <f>HLOOKUP(N$1,'Investment Cost NREL, EUR'!$B$1:$AF$4,3,FALSE)/4*1000*('Cost breakdown NREL'!$B$2+SUM('Cost breakdown NREL'!$B$3:$B$8)/2)/SUM('Cost breakdown NREL'!$B$2:$B$9)</f>
        <v>21526.462499819554</v>
      </c>
      <c r="O3" s="2">
        <f>HLOOKUP(O$1,'Investment Cost NREL, EUR'!$B$1:$AF$4,3,FALSE)/4*1000*('Cost breakdown NREL'!$B$2+SUM('Cost breakdown NREL'!$B$3:$B$8)/2)/SUM('Cost breakdown NREL'!$B$2:$B$9)</f>
        <v>21183.909836633051</v>
      </c>
      <c r="P3" s="2">
        <f>HLOOKUP(P$1,'Investment Cost NREL, EUR'!$B$1:$AF$4,3,FALSE)/4*1000*('Cost breakdown NREL'!$B$2+SUM('Cost breakdown NREL'!$B$3:$B$8)/2)/SUM('Cost breakdown NREL'!$B$2:$B$9)</f>
        <v>20841.357173446551</v>
      </c>
      <c r="Q3" s="2">
        <f>HLOOKUP(Q$1,'Investment Cost NREL, EUR'!$B$1:$AF$4,3,FALSE)/4*1000*('Cost breakdown NREL'!$B$2+SUM('Cost breakdown NREL'!$B$3:$B$8)/2)/SUM('Cost breakdown NREL'!$B$2:$B$9)</f>
        <v>20498.841411333324</v>
      </c>
      <c r="R3" s="2">
        <f>HLOOKUP(R$1,'Investment Cost NREL, EUR'!$B$1:$AF$4,3,FALSE)/4*1000*('Cost breakdown NREL'!$B$2+SUM('Cost breakdown NREL'!$B$3:$B$8)/2)/SUM('Cost breakdown NREL'!$B$2:$B$9)</f>
        <v>20156.325649220093</v>
      </c>
      <c r="S3" s="2">
        <f>HLOOKUP(S$1,'Investment Cost NREL, EUR'!$B$1:$AF$4,3,FALSE)/4*1000*('Cost breakdown NREL'!$B$2+SUM('Cost breakdown NREL'!$B$3:$B$8)/2)/SUM('Cost breakdown NREL'!$B$2:$B$9)</f>
        <v>19813.809887106861</v>
      </c>
      <c r="T3" s="2">
        <f>HLOOKUP(T$1,'Investment Cost NREL, EUR'!$B$1:$AF$4,3,FALSE)/4*1000*('Cost breakdown NREL'!$B$2+SUM('Cost breakdown NREL'!$B$3:$B$8)/2)/SUM('Cost breakdown NREL'!$B$2:$B$9)</f>
        <v>19471.331026066906</v>
      </c>
      <c r="U3" s="2">
        <f>HLOOKUP(U$1,'Investment Cost NREL, EUR'!$B$1:$AF$4,3,FALSE)/4*1000*('Cost breakdown NREL'!$B$2+SUM('Cost breakdown NREL'!$B$3:$B$8)/2)/SUM('Cost breakdown NREL'!$B$2:$B$9)</f>
        <v>19128.852165026947</v>
      </c>
      <c r="V3" s="2">
        <f>HLOOKUP(V$1,'Investment Cost NREL, EUR'!$B$1:$AF$4,3,FALSE)/4*1000*('Cost breakdown NREL'!$B$2+SUM('Cost breakdown NREL'!$B$3:$B$8)/2)/SUM('Cost breakdown NREL'!$B$2:$B$9)</f>
        <v>18786.391754523629</v>
      </c>
      <c r="W3" s="2">
        <f>HLOOKUP(W$1,'Investment Cost NREL, EUR'!$B$1:$AF$4,3,FALSE)/4*1000*('Cost breakdown NREL'!$B$2+SUM('Cost breakdown NREL'!$B$3:$B$8)/2)/SUM('Cost breakdown NREL'!$B$2:$B$9)</f>
        <v>18443.949794556946</v>
      </c>
      <c r="X3" s="2">
        <f>HLOOKUP(X$1,'Investment Cost NREL, EUR'!$B$1:$AF$4,3,FALSE)/4*1000*('Cost breakdown NREL'!$B$2+SUM('Cost breakdown NREL'!$B$3:$B$8)/2)/SUM('Cost breakdown NREL'!$B$2:$B$9)</f>
        <v>18101.526285126893</v>
      </c>
      <c r="Y3" s="2">
        <f>HLOOKUP(Y$1,'Investment Cost NREL, EUR'!$B$1:$AF$4,3,FALSE)/4*1000*('Cost breakdown NREL'!$B$2+SUM('Cost breakdown NREL'!$B$3:$B$8)/2)/SUM('Cost breakdown NREL'!$B$2:$B$9)</f>
        <v>17759.121226233481</v>
      </c>
      <c r="Z3" s="2">
        <f>HLOOKUP(Z$1,'Investment Cost NREL, EUR'!$B$1:$AF$4,3,FALSE)/4*1000*('Cost breakdown NREL'!$B$2+SUM('Cost breakdown NREL'!$B$3:$B$8)/2)/SUM('Cost breakdown NREL'!$B$2:$B$9)</f>
        <v>17416.71616734007</v>
      </c>
      <c r="AA3" s="2">
        <f>HLOOKUP(AA$1,'Investment Cost NREL, EUR'!$B$1:$AF$4,3,FALSE)/4*1000*('Cost breakdown NREL'!$B$2+SUM('Cost breakdown NREL'!$B$3:$B$8)/2)/SUM('Cost breakdown NREL'!$B$2:$B$9)</f>
        <v>17074.348009519927</v>
      </c>
      <c r="AB3" s="2">
        <f>HLOOKUP(AB$1,'Investment Cost NREL, EUR'!$B$1:$AF$4,3,FALSE)/4*1000*('Cost breakdown NREL'!$B$2+SUM('Cost breakdown NREL'!$B$3:$B$8)/2)/SUM('Cost breakdown NREL'!$B$2:$B$9)</f>
        <v>16731.979851699787</v>
      </c>
      <c r="AC3" s="2">
        <f>HLOOKUP(AC$1,'Investment Cost NREL, EUR'!$B$1:$AF$4,3,FALSE)/4*1000*('Cost breakdown NREL'!$B$2+SUM('Cost breakdown NREL'!$B$3:$B$8)/2)/SUM('Cost breakdown NREL'!$B$2:$B$9)</f>
        <v>16389.64859495292</v>
      </c>
      <c r="AD3" s="2">
        <f>HLOOKUP(AD$1,'Investment Cost NREL, EUR'!$B$1:$AF$4,3,FALSE)/4*1000*('Cost breakdown NREL'!$B$2+SUM('Cost breakdown NREL'!$B$3:$B$8)/2)/SUM('Cost breakdown NREL'!$B$2:$B$9)</f>
        <v>16047.335788742688</v>
      </c>
      <c r="AE3" s="2">
        <f>HLOOKUP(AE$1,'Investment Cost NREL, EUR'!$B$1:$AF$4,3,FALSE)/4*1000*('Cost breakdown NREL'!$B$2+SUM('Cost breakdown NREL'!$B$3:$B$8)/2)/SUM('Cost breakdown NREL'!$B$2:$B$9)</f>
        <v>15705.041433069093</v>
      </c>
      <c r="AF3" s="2">
        <f>HLOOKUP(AF$1,'Investment Cost NREL, EUR'!$B$1:$AF$4,3,FALSE)/4*1000*('Cost breakdown NREL'!$B$2+SUM('Cost breakdown NREL'!$B$3:$B$8)/2)/SUM('Cost breakdown NREL'!$B$2:$B$9)</f>
        <v>15362.76552793213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2024-08-07T10:17:20Z</dcterms:modified>
</cp:coreProperties>
</file>