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Shared ESS\"/>
    </mc:Choice>
  </mc:AlternateContent>
  <xr:revisionPtr revIDLastSave="0" documentId="13_ncr:1_{C9638EB6-BED1-43BA-998A-16AA39C55B0B}" xr6:coauthVersionLast="47" xr6:coauthVersionMax="47" xr10:uidLastSave="{00000000-0000-0000-0000-000000000000}"/>
  <bookViews>
    <workbookView xWindow="1152" yWindow="1152" windowWidth="17280" windowHeight="9960" firstSheet="5" activeTab="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3" l="1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U3" i="85" l="1"/>
  <c r="U3" i="5"/>
  <c r="J3" i="5"/>
  <c r="J3" i="85"/>
  <c r="H3" i="85"/>
  <c r="H3" i="5"/>
  <c r="AB4" i="5"/>
  <c r="AB4" i="85"/>
  <c r="Q4" i="5"/>
  <c r="Q4" i="85"/>
  <c r="P4" i="85"/>
  <c r="P4" i="5"/>
  <c r="E4" i="5"/>
  <c r="E4" i="85"/>
  <c r="AF3" i="5"/>
  <c r="AF3" i="85"/>
  <c r="T3" i="5"/>
  <c r="T3" i="85"/>
  <c r="I3" i="85"/>
  <c r="I3" i="5"/>
  <c r="AC4" i="5"/>
  <c r="AC4" i="85"/>
  <c r="AA4" i="85"/>
  <c r="AA4" i="5"/>
  <c r="O4" i="5"/>
  <c r="O4" i="85"/>
  <c r="D4" i="5"/>
  <c r="D4" i="85"/>
  <c r="V3" i="85"/>
  <c r="V3" i="5"/>
  <c r="D2" i="85"/>
  <c r="D2" i="5"/>
  <c r="AA2" i="84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  <c r="P2" i="5" l="1"/>
  <c r="P2" i="85"/>
  <c r="AD3" i="85"/>
  <c r="AD3" i="5"/>
  <c r="Z3" i="5"/>
  <c r="Z3" i="85"/>
  <c r="L2" i="5"/>
  <c r="L2" i="85"/>
  <c r="Y2" i="5"/>
  <c r="Y2" i="85"/>
  <c r="P3" i="5"/>
  <c r="P3" i="85"/>
  <c r="R2" i="85"/>
  <c r="R2" i="5"/>
  <c r="C2" i="85"/>
  <c r="C2" i="5"/>
  <c r="S3" i="5"/>
  <c r="S3" i="85"/>
  <c r="F4" i="85"/>
  <c r="F4" i="5"/>
  <c r="W4" i="5"/>
  <c r="W4" i="85"/>
  <c r="Y3" i="85"/>
  <c r="Y3" i="5"/>
  <c r="T2" i="85"/>
  <c r="T2" i="5"/>
  <c r="Z4" i="85"/>
  <c r="Z4" i="5"/>
  <c r="Y4" i="85"/>
  <c r="Y4" i="5"/>
  <c r="H4" i="85"/>
  <c r="H4" i="5"/>
  <c r="AF2" i="5"/>
  <c r="AF2" i="85"/>
  <c r="J2" i="5"/>
  <c r="J2" i="85"/>
  <c r="B2" i="5"/>
  <c r="B2" i="85"/>
  <c r="T4" i="5"/>
  <c r="T4" i="85"/>
  <c r="M2" i="5"/>
  <c r="M2" i="85"/>
  <c r="J4" i="85"/>
  <c r="J4" i="5"/>
  <c r="C3" i="5"/>
  <c r="C3" i="85"/>
  <c r="G4" i="85"/>
  <c r="G4" i="5"/>
  <c r="S2" i="5"/>
  <c r="S2" i="85"/>
  <c r="F3" i="5"/>
  <c r="F3" i="85"/>
  <c r="X4" i="5"/>
  <c r="X4" i="85"/>
  <c r="AB2" i="85"/>
  <c r="AB2" i="5"/>
  <c r="I4" i="85"/>
  <c r="I4" i="5"/>
  <c r="X2" i="5"/>
  <c r="X2" i="85"/>
  <c r="F2" i="85"/>
  <c r="F2" i="5"/>
  <c r="AD2" i="5"/>
  <c r="AD2" i="85"/>
  <c r="R3" i="5"/>
  <c r="R3" i="85"/>
  <c r="AE3" i="85"/>
  <c r="AE3" i="5"/>
  <c r="M3" i="5"/>
  <c r="M3" i="85"/>
  <c r="AF4" i="5"/>
  <c r="AF4" i="85"/>
  <c r="AA3" i="5"/>
  <c r="AA3" i="85"/>
  <c r="E3" i="85"/>
  <c r="E3" i="5"/>
  <c r="N2" i="5"/>
  <c r="N2" i="85"/>
  <c r="AC2" i="5"/>
  <c r="AC2" i="85"/>
  <c r="M4" i="5"/>
  <c r="M4" i="85"/>
  <c r="Q3" i="5"/>
  <c r="Q3" i="85"/>
  <c r="O2" i="5"/>
  <c r="O2" i="85"/>
  <c r="V4" i="85"/>
  <c r="V4" i="5"/>
  <c r="X3" i="85"/>
  <c r="X3" i="5"/>
  <c r="D3" i="85"/>
  <c r="D3" i="5"/>
  <c r="K3" i="5"/>
  <c r="K3" i="85"/>
  <c r="U4" i="5"/>
  <c r="U4" i="85"/>
  <c r="AB3" i="5"/>
  <c r="AB3" i="85"/>
  <c r="G3" i="85"/>
  <c r="G3" i="5"/>
  <c r="W3" i="85"/>
  <c r="W3" i="5"/>
  <c r="K4" i="85"/>
  <c r="K4" i="5"/>
  <c r="R4" i="5"/>
  <c r="R4" i="85"/>
  <c r="H2" i="5"/>
  <c r="H2" i="85"/>
  <c r="C4" i="5"/>
  <c r="C4" i="85"/>
  <c r="N4" i="5"/>
  <c r="N4" i="85"/>
  <c r="AD4" i="5"/>
  <c r="AD4" i="85"/>
  <c r="W2" i="5"/>
  <c r="W2" i="85"/>
  <c r="E2" i="85"/>
  <c r="E2" i="5"/>
  <c r="O3" i="85"/>
  <c r="O3" i="5"/>
  <c r="V2" i="85"/>
  <c r="V2" i="5"/>
  <c r="Q2" i="5"/>
  <c r="Q2" i="85"/>
  <c r="L3" i="5"/>
  <c r="L3" i="85"/>
  <c r="B4" i="85"/>
  <c r="B4" i="5"/>
  <c r="AC3" i="85"/>
  <c r="AC3" i="5"/>
  <c r="Z2" i="5"/>
  <c r="Z2" i="85"/>
  <c r="G2" i="85"/>
  <c r="G2" i="5"/>
  <c r="L4" i="5"/>
  <c r="L4" i="85"/>
  <c r="AA2" i="5"/>
  <c r="AA2" i="85"/>
  <c r="S4" i="5"/>
  <c r="S4" i="85"/>
  <c r="AE2" i="5"/>
  <c r="AE2" i="85"/>
  <c r="I2" i="5"/>
  <c r="I2" i="85"/>
  <c r="B3" i="5"/>
  <c r="B3" i="85"/>
  <c r="AE4" i="5"/>
  <c r="AE4" i="85"/>
  <c r="N3" i="5"/>
  <c r="N3" i="85"/>
  <c r="U2" i="85"/>
  <c r="U2" i="5"/>
  <c r="K2" i="5"/>
  <c r="K2" i="8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<sst xmlns="http://schemas.openxmlformats.org/spreadsheetml/2006/main" count="29" uniqueCount="23">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</sst>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0.35</v>
      </c>
      <c r="D1" s="1">
        <v>0.55000000000000004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C2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</cols>
  <sheetData>
    <row r="1" spans="1:3" x14ac:dyDescent="0.3">
      <c r="B1" t="s">
        <v>16</v>
      </c>
    </row>
    <row r="2" spans="1:3" x14ac:dyDescent="0.3">
      <c r="A2" t="s">
        <v>15</v>
      </c>
      <c r="B2" s="4">
        <f>C2*100</f>
        <v>108.19000000000001</v>
      </c>
      <c r="C2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2" sqref="B2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14.670967741935481</v>
      </c>
      <c r="C2" s="2">
        <f>'Investment Cost NREL, USD'!C2/'Conversion rate'!$B$2</f>
        <v>14.670967741935481</v>
      </c>
      <c r="D2" s="2">
        <f>'Investment Cost NREL, USD'!D2/'Conversion rate'!$B$2</f>
        <v>16.489509196783434</v>
      </c>
      <c r="E2" s="2">
        <f>'Investment Cost NREL, USD'!E2/'Conversion rate'!$B$2</f>
        <v>11.862547370366947</v>
      </c>
      <c r="F2" s="2">
        <f>'Investment Cost NREL, USD'!F2/'Conversion rate'!$B$2</f>
        <v>11.196681763564099</v>
      </c>
      <c r="G2" s="2">
        <f>'Investment Cost NREL, USD'!G2/'Conversion rate'!$B$2</f>
        <v>10.627026527405489</v>
      </c>
      <c r="H2" s="2">
        <f>'Investment Cost NREL, USD'!H2/'Conversion rate'!$B$2</f>
        <v>10.175949718088546</v>
      </c>
      <c r="I2" s="2">
        <f>'Investment Cost NREL, USD'!I2/'Conversion rate'!$B$2</f>
        <v>9.724872908771605</v>
      </c>
      <c r="J2" s="2">
        <f>'Investment Cost NREL, USD'!J2/'Conversion rate'!$B$2</f>
        <v>9.2737960994546622</v>
      </c>
      <c r="K2" s="2">
        <f>'Investment Cost NREL, USD'!K2/'Conversion rate'!$B$2</f>
        <v>8.8227008041408617</v>
      </c>
      <c r="L2" s="2">
        <f>'Investment Cost NREL, USD'!L2/'Conversion rate'!$B$2</f>
        <v>8.3717718827987788</v>
      </c>
      <c r="M2" s="2">
        <f>'Investment Cost NREL, USD'!M2/'Conversion rate'!$B$2</f>
        <v>8.2249838247527496</v>
      </c>
      <c r="N2" s="2">
        <f>'Investment Cost NREL, USD'!N2/'Conversion rate'!$B$2</f>
        <v>8.0781957667067186</v>
      </c>
      <c r="O2" s="2">
        <f>'Investment Cost NREL, USD'!O2/'Conversion rate'!$B$2</f>
        <v>7.9312690636842582</v>
      </c>
      <c r="P2" s="2">
        <f>'Investment Cost NREL, USD'!P2/'Conversion rate'!$B$2</f>
        <v>7.7844902486366561</v>
      </c>
      <c r="Q2" s="2">
        <f>'Investment Cost NREL, USD'!Q2/'Conversion rate'!$B$2</f>
        <v>7.6378593215639148</v>
      </c>
      <c r="R2" s="2">
        <f>'Investment Cost NREL, USD'!R2/'Conversion rate'!$B$2</f>
        <v>7.4909233755430256</v>
      </c>
      <c r="S2" s="2">
        <f>'Investment Cost NREL, USD'!S2/'Conversion rate'!$B$2</f>
        <v>7.3441445604954234</v>
      </c>
      <c r="T2" s="2">
        <f>'Investment Cost NREL, USD'!T2/'Conversion rate'!$B$2</f>
        <v>7.1973565024493942</v>
      </c>
      <c r="U2" s="2">
        <f>'Investment Cost NREL, USD'!U2/'Conversion rate'!$B$2</f>
        <v>7.0505776874017929</v>
      </c>
      <c r="V2" s="2">
        <f>'Investment Cost NREL, USD'!V2/'Conversion rate'!$B$2</f>
        <v>6.9036417413809028</v>
      </c>
      <c r="W2" s="2">
        <f>'Investment Cost NREL, USD'!W2/'Conversion rate'!$B$2</f>
        <v>6.7568629263333015</v>
      </c>
      <c r="X2" s="2">
        <f>'Investment Cost NREL, USD'!X2/'Conversion rate'!$B$2</f>
        <v>6.6102319992605585</v>
      </c>
      <c r="Y2" s="2">
        <f>'Investment Cost NREL, USD'!Y2/'Conversion rate'!$B$2</f>
        <v>6.4634531842129572</v>
      </c>
      <c r="Z2" s="2">
        <f>'Investment Cost NREL, USD'!Z2/'Conversion rate'!$B$2</f>
        <v>6.3165172381920689</v>
      </c>
      <c r="AA2" s="2">
        <f>'Investment Cost NREL, USD'!AA2/'Conversion rate'!$B$2</f>
        <v>6.1697291801460388</v>
      </c>
      <c r="AB2" s="2">
        <f>'Investment Cost NREL, USD'!AB2/'Conversion rate'!$B$2</f>
        <v>6.0229503650984375</v>
      </c>
      <c r="AC2" s="2">
        <f>'Investment Cost NREL, USD'!AC2/'Conversion rate'!$B$2</f>
        <v>5.8761623070524065</v>
      </c>
      <c r="AD2" s="2">
        <f>'Investment Cost NREL, USD'!AD2/'Conversion rate'!$B$2</f>
        <v>5.7292263610315182</v>
      </c>
      <c r="AE2" s="2">
        <f>'Investment Cost NREL, USD'!AE2/'Conversion rate'!$B$2</f>
        <v>5.5824475459839169</v>
      </c>
      <c r="AF2" s="2">
        <f>'Investment Cost NREL, USD'!AF2/'Conversion rate'!$B$2</f>
        <v>5.4358258619096027</v>
      </c>
    </row>
    <row r="3" spans="1:32" x14ac:dyDescent="0.3">
      <c r="A3" t="s">
        <v>3</v>
      </c>
      <c r="B3" s="3">
        <f>'Investment Cost NREL, USD'!B3/'Conversion rate'!$B$2</f>
        <v>14.670967741935481</v>
      </c>
      <c r="C3" s="2">
        <f>'Investment Cost NREL, USD'!C3/'Conversion rate'!$B$2</f>
        <v>14.670967741935481</v>
      </c>
      <c r="D3" s="2">
        <f>'Investment Cost NREL, USD'!D3/'Conversion rate'!$B$2</f>
        <v>16.489509196783434</v>
      </c>
      <c r="E3" s="2">
        <f>'Investment Cost NREL, USD'!E3/'Conversion rate'!$B$2</f>
        <v>15.856382290415008</v>
      </c>
      <c r="F3" s="2">
        <f>'Investment Cost NREL, USD'!F3/'Conversion rate'!$B$2</f>
        <v>15.147194749976892</v>
      </c>
      <c r="G3" s="2">
        <f>'Investment Cost NREL, USD'!G3/'Conversion rate'!$B$2</f>
        <v>13.274581754321099</v>
      </c>
      <c r="H3" s="2">
        <f>'Investment Cost NREL, USD'!H3/'Conversion rate'!$B$2</f>
        <v>12.845161290322579</v>
      </c>
      <c r="I3" s="2">
        <f>'Investment Cost NREL, USD'!I3/'Conversion rate'!$B$2</f>
        <v>12.415713097328773</v>
      </c>
      <c r="J3" s="2">
        <f>'Investment Cost NREL, USD'!J3/'Conversion rate'!$B$2</f>
        <v>11.986227932341249</v>
      </c>
      <c r="K3" s="2">
        <f>'Investment Cost NREL, USD'!K3/'Conversion rate'!$B$2</f>
        <v>11.556705795360013</v>
      </c>
      <c r="L3" s="2">
        <f>'Investment Cost NREL, USD'!L3/'Conversion rate'!$B$2</f>
        <v>11.127137443386633</v>
      </c>
      <c r="M3" s="2">
        <f>'Investment Cost NREL, USD'!M3/'Conversion rate'!$B$2</f>
        <v>10.955522691561141</v>
      </c>
      <c r="N3" s="2">
        <f>'Investment Cost NREL, USD'!N3/'Conversion rate'!$B$2</f>
        <v>10.783917182734077</v>
      </c>
      <c r="O3" s="2">
        <f>'Investment Cost NREL, USD'!O3/'Conversion rate'!$B$2</f>
        <v>10.612311673907014</v>
      </c>
      <c r="P3" s="2">
        <f>'Investment Cost NREL, USD'!P3/'Conversion rate'!$B$2</f>
        <v>10.44070616507995</v>
      </c>
      <c r="Q3" s="2">
        <f>'Investment Cost NREL, USD'!Q3/'Conversion rate'!$B$2</f>
        <v>10.269119142249746</v>
      </c>
      <c r="R3" s="2">
        <f>'Investment Cost NREL, USD'!R3/'Conversion rate'!$B$2</f>
        <v>10.097532119419538</v>
      </c>
      <c r="S3" s="2">
        <f>'Investment Cost NREL, USD'!S3/'Conversion rate'!$B$2</f>
        <v>9.9259450965893326</v>
      </c>
      <c r="T3" s="2">
        <f>'Investment Cost NREL, USD'!T3/'Conversion rate'!$B$2</f>
        <v>9.7543765597559844</v>
      </c>
      <c r="U3" s="2">
        <f>'Investment Cost NREL, USD'!U3/'Conversion rate'!$B$2</f>
        <v>9.5828080229226344</v>
      </c>
      <c r="V3" s="2">
        <f>'Investment Cost NREL, USD'!V3/'Conversion rate'!$B$2</f>
        <v>9.4112487290877151</v>
      </c>
      <c r="W3" s="2">
        <f>'Investment Cost NREL, USD'!W3/'Conversion rate'!$B$2</f>
        <v>9.2396986782512247</v>
      </c>
      <c r="X3" s="2">
        <f>'Investment Cost NREL, USD'!X3/'Conversion rate'!$B$2</f>
        <v>9.0681578704131613</v>
      </c>
      <c r="Y3" s="2">
        <f>'Investment Cost NREL, USD'!Y3/'Conversion rate'!$B$2</f>
        <v>8.8966263055735268</v>
      </c>
      <c r="Z3" s="2">
        <f>'Investment Cost NREL, USD'!Z3/'Conversion rate'!$B$2</f>
        <v>8.7250947407338924</v>
      </c>
      <c r="AA3" s="2">
        <f>'Investment Cost NREL, USD'!AA3/'Conversion rate'!$B$2</f>
        <v>8.5535816618911173</v>
      </c>
      <c r="AB3" s="2">
        <f>'Investment Cost NREL, USD'!AB3/'Conversion rate'!$B$2</f>
        <v>8.3820685830483406</v>
      </c>
      <c r="AC3" s="2">
        <f>'Investment Cost NREL, USD'!AC3/'Conversion rate'!$B$2</f>
        <v>8.2105739902024215</v>
      </c>
      <c r="AD3" s="2">
        <f>'Investment Cost NREL, USD'!AD3/'Conversion rate'!$B$2</f>
        <v>8.0390886403549313</v>
      </c>
      <c r="AE3" s="2">
        <f>'Investment Cost NREL, USD'!AE3/'Conversion rate'!$B$2</f>
        <v>7.8676125335058682</v>
      </c>
      <c r="AF3" s="2">
        <f>'Investment Cost NREL, USD'!AF3/'Conversion rate'!$B$2</f>
        <v>7.6961456696552348</v>
      </c>
    </row>
    <row r="4" spans="1:32" x14ac:dyDescent="0.3">
      <c r="A4" t="s">
        <v>4</v>
      </c>
      <c r="B4" s="3">
        <f>'Investment Cost NREL, USD'!B4/'Conversion rate'!$B$2</f>
        <v>14.670967741935481</v>
      </c>
      <c r="C4" s="2">
        <f>'Investment Cost NREL, USD'!C4/'Conversion rate'!$B$2</f>
        <v>14.670967741935481</v>
      </c>
      <c r="D4" s="2">
        <f>'Investment Cost NREL, USD'!D4/'Conversion rate'!$B$2</f>
        <v>16.489509196783434</v>
      </c>
      <c r="E4" s="2">
        <f>'Investment Cost NREL, USD'!E4/'Conversion rate'!$B$2</f>
        <v>17.100286532951287</v>
      </c>
      <c r="F4" s="2">
        <f>'Investment Cost NREL, USD'!F4/'Conversion rate'!$B$2</f>
        <v>17.222368056197428</v>
      </c>
      <c r="G4" s="2">
        <f>'Investment Cost NREL, USD'!G4/'Conversion rate'!$B$2</f>
        <v>16.978010906738145</v>
      </c>
      <c r="H4" s="2">
        <f>'Investment Cost NREL, USD'!H4/'Conversion rate'!$B$2</f>
        <v>16.34218504482854</v>
      </c>
      <c r="I4" s="2">
        <f>'Investment Cost NREL, USD'!I4/'Conversion rate'!$B$2</f>
        <v>15.706368425917365</v>
      </c>
      <c r="J4" s="2">
        <f>'Investment Cost NREL, USD'!J4/'Conversion rate'!$B$2</f>
        <v>15.070561050004619</v>
      </c>
      <c r="K4" s="2">
        <f>'Investment Cost NREL, USD'!K4/'Conversion rate'!$B$2</f>
        <v>14.434762917090302</v>
      </c>
      <c r="L4" s="2">
        <f>'Investment Cost NREL, USD'!L4/'Conversion rate'!$B$2</f>
        <v>13.798974027174415</v>
      </c>
      <c r="M4" s="2">
        <f>'Investment Cost NREL, USD'!M4/'Conversion rate'!$B$2</f>
        <v>13.704501340234771</v>
      </c>
      <c r="N4" s="2">
        <f>'Investment Cost NREL, USD'!N4/'Conversion rate'!$B$2</f>
        <v>13.610019410296699</v>
      </c>
      <c r="O4" s="2">
        <f>'Investment Cost NREL, USD'!O4/'Conversion rate'!$B$2</f>
        <v>13.515537480358628</v>
      </c>
      <c r="P4" s="2">
        <f>'Investment Cost NREL, USD'!P4/'Conversion rate'!$B$2</f>
        <v>13.421064793418985</v>
      </c>
      <c r="Q4" s="2">
        <f>'Investment Cost NREL, USD'!Q4/'Conversion rate'!$B$2</f>
        <v>13.326582863480914</v>
      </c>
      <c r="R4" s="2">
        <f>'Investment Cost NREL, USD'!R4/'Conversion rate'!$B$2</f>
        <v>13.232100933542839</v>
      </c>
      <c r="S4" s="2">
        <f>'Investment Cost NREL, USD'!S4/'Conversion rate'!$B$2</f>
        <v>13.137628246603196</v>
      </c>
      <c r="T4" s="2">
        <f>'Investment Cost NREL, USD'!T4/'Conversion rate'!$B$2</f>
        <v>13.043146316665124</v>
      </c>
      <c r="U4" s="2">
        <f>'Investment Cost NREL, USD'!U4/'Conversion rate'!$B$2</f>
        <v>12.94867362972548</v>
      </c>
      <c r="V4" s="2">
        <f>'Investment Cost NREL, USD'!V4/'Conversion rate'!$B$2</f>
        <v>12.854191699787409</v>
      </c>
      <c r="W4" s="2">
        <f>'Investment Cost NREL, USD'!W4/'Conversion rate'!$B$2</f>
        <v>12.759709769849337</v>
      </c>
      <c r="X4" s="2">
        <f>'Investment Cost NREL, USD'!X4/'Conversion rate'!$B$2</f>
        <v>12.665237082909695</v>
      </c>
      <c r="Y4" s="2">
        <f>'Investment Cost NREL, USD'!Y4/'Conversion rate'!$B$2</f>
        <v>12.570755152971623</v>
      </c>
      <c r="Z4" s="2">
        <f>'Investment Cost NREL, USD'!Z4/'Conversion rate'!$B$2</f>
        <v>12.47627322303355</v>
      </c>
      <c r="AA4" s="2">
        <f>'Investment Cost NREL, USD'!AA4/'Conversion rate'!$B$2</f>
        <v>12.381800536093907</v>
      </c>
      <c r="AB4" s="2">
        <f>'Investment Cost NREL, USD'!AB4/'Conversion rate'!$B$2</f>
        <v>12.287318606155836</v>
      </c>
      <c r="AC4" s="2">
        <f>'Investment Cost NREL, USD'!AC4/'Conversion rate'!$B$2</f>
        <v>12.192836676217764</v>
      </c>
      <c r="AD4" s="2">
        <f>'Investment Cost NREL, USD'!AD4/'Conversion rate'!$B$2</f>
        <v>12.09836398927812</v>
      </c>
      <c r="AE4" s="2">
        <f>'Investment Cost NREL, USD'!AE4/'Conversion rate'!$B$2</f>
        <v>12.003882059340048</v>
      </c>
      <c r="AF4" s="2">
        <f>'Investment Cost NREL, USD'!AF4/'Conversion rate'!$B$2</f>
        <v>11.909400129401977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workbookViewId="0">
      <selection activeCell="B2" sqref="B2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2956.7072712233994</v>
      </c>
      <c r="C2" s="2">
        <f>HLOOKUP(C$1,'Investment Cost NREL, EUR'!$B$1:$AF$4,2,FALSE)*1000*('Cost breakdown NREL'!$B$9+SUM('Cost breakdown NREL'!$B$3:$B$8)/2)/SUM('Cost breakdown NREL'!$B$2:$B$9)</f>
        <v>2956.7072712233994</v>
      </c>
      <c r="D2" s="2">
        <f>HLOOKUP(D$1,'Investment Cost NREL, EUR'!$B$1:$AF$4,2,FALSE)*1000*('Cost breakdown NREL'!$B$9+SUM('Cost breakdown NREL'!$B$3:$B$8)/2)/SUM('Cost breakdown NREL'!$B$2:$B$9)</f>
        <v>3323.206253236754</v>
      </c>
      <c r="E2" s="2">
        <f>HLOOKUP(E$1,'Investment Cost NREL, EUR'!$B$1:$AF$4,2,FALSE)*1000*('Cost breakdown NREL'!$B$9+SUM('Cost breakdown NREL'!$B$3:$B$8)/2)/SUM('Cost breakdown NREL'!$B$2:$B$9)</f>
        <v>2390.7134609082568</v>
      </c>
      <c r="F2" s="2">
        <f>HLOOKUP(F$1,'Investment Cost NREL, EUR'!$B$1:$AF$4,2,FALSE)*1000*('Cost breakdown NREL'!$B$9+SUM('Cost breakdown NREL'!$B$3:$B$8)/2)/SUM('Cost breakdown NREL'!$B$2:$B$9)</f>
        <v>2256.5185178123056</v>
      </c>
      <c r="G2" s="2">
        <f>HLOOKUP(G$1,'Investment Cost NREL, EUR'!$B$1:$AF$4,2,FALSE)*1000*('Cost breakdown NREL'!$B$9+SUM('Cost breakdown NREL'!$B$3:$B$8)/2)/SUM('Cost breakdown NREL'!$B$2:$B$9)</f>
        <v>2141.7132910223763</v>
      </c>
      <c r="H2" s="2">
        <f>HLOOKUP(H$1,'Investment Cost NREL, EUR'!$B$1:$AF$4,2,FALSE)*1000*('Cost breakdown NREL'!$B$9+SUM('Cost breakdown NREL'!$B$3:$B$8)/2)/SUM('Cost breakdown NREL'!$B$2:$B$9)</f>
        <v>2050.8057172721187</v>
      </c>
      <c r="I2" s="2">
        <f>HLOOKUP(I$1,'Investment Cost NREL, EUR'!$B$1:$AF$4,2,FALSE)*1000*('Cost breakdown NREL'!$B$9+SUM('Cost breakdown NREL'!$B$3:$B$8)/2)/SUM('Cost breakdown NREL'!$B$2:$B$9)</f>
        <v>1959.8981435218611</v>
      </c>
      <c r="J2" s="2">
        <f>HLOOKUP(J$1,'Investment Cost NREL, EUR'!$B$1:$AF$4,2,FALSE)*1000*('Cost breakdown NREL'!$B$9+SUM('Cost breakdown NREL'!$B$3:$B$8)/2)/SUM('Cost breakdown NREL'!$B$2:$B$9)</f>
        <v>1868.9905697716028</v>
      </c>
      <c r="K2" s="2">
        <f>HLOOKUP(K$1,'Investment Cost NREL, EUR'!$B$1:$AF$4,2,FALSE)*1000*('Cost breakdown NREL'!$B$9+SUM('Cost breakdown NREL'!$B$3:$B$8)/2)/SUM('Cost breakdown NREL'!$B$2:$B$9)</f>
        <v>1778.079270453796</v>
      </c>
      <c r="L2" s="2">
        <f>HLOOKUP(L$1,'Investment Cost NREL, EUR'!$B$1:$AF$4,2,FALSE)*1000*('Cost breakdown NREL'!$B$9+SUM('Cost breakdown NREL'!$B$3:$B$8)/2)/SUM('Cost breakdown NREL'!$B$2:$B$9)</f>
        <v>1687.2015012439263</v>
      </c>
      <c r="M2" s="2">
        <f>HLOOKUP(M$1,'Investment Cost NREL, EUR'!$B$1:$AF$4,2,FALSE)*1000*('Cost breakdown NREL'!$B$9+SUM('Cost breakdown NREL'!$B$3:$B$8)/2)/SUM('Cost breakdown NREL'!$B$2:$B$9)</f>
        <v>1657.6186321252869</v>
      </c>
      <c r="N2" s="2">
        <f>HLOOKUP(N$1,'Investment Cost NREL, EUR'!$B$1:$AF$4,2,FALSE)*1000*('Cost breakdown NREL'!$B$9+SUM('Cost breakdown NREL'!$B$3:$B$8)/2)/SUM('Cost breakdown NREL'!$B$2:$B$9)</f>
        <v>1628.0357630066471</v>
      </c>
      <c r="O2" s="2">
        <f>HLOOKUP(O$1,'Investment Cost NREL, EUR'!$B$1:$AF$4,2,FALSE)*1000*('Cost breakdown NREL'!$B$9+SUM('Cost breakdown NREL'!$B$3:$B$8)/2)/SUM('Cost breakdown NREL'!$B$2:$B$9)</f>
        <v>1598.4249521313941</v>
      </c>
      <c r="P2" s="2">
        <f>HLOOKUP(P$1,'Investment Cost NREL, EUR'!$B$1:$AF$4,2,FALSE)*1000*('Cost breakdown NREL'!$B$9+SUM('Cost breakdown NREL'!$B$3:$B$8)/2)/SUM('Cost breakdown NREL'!$B$2:$B$9)</f>
        <v>1568.8439457965289</v>
      </c>
      <c r="Q2" s="2">
        <f>HLOOKUP(Q$1,'Investment Cost NREL, EUR'!$B$1:$AF$4,2,FALSE)*1000*('Cost breakdown NREL'!$B$9+SUM('Cost breakdown NREL'!$B$3:$B$8)/2)/SUM('Cost breakdown NREL'!$B$2:$B$9)</f>
        <v>1539.2927440020514</v>
      </c>
      <c r="R2" s="2">
        <f>HLOOKUP(R$1,'Investment Cost NREL, EUR'!$B$1:$AF$4,2,FALSE)*1000*('Cost breakdown NREL'!$B$9+SUM('Cost breakdown NREL'!$B$3:$B$8)/2)/SUM('Cost breakdown NREL'!$B$2:$B$9)</f>
        <v>1509.6800703430242</v>
      </c>
      <c r="S2" s="2">
        <f>HLOOKUP(S$1,'Investment Cost NREL, EUR'!$B$1:$AF$4,2,FALSE)*1000*('Cost breakdown NREL'!$B$9+SUM('Cost breakdown NREL'!$B$3:$B$8)/2)/SUM('Cost breakdown NREL'!$B$2:$B$9)</f>
        <v>1480.0990640081588</v>
      </c>
      <c r="T2" s="2">
        <f>HLOOKUP(T$1,'Investment Cost NREL, EUR'!$B$1:$AF$4,2,FALSE)*1000*('Cost breakdown NREL'!$B$9+SUM('Cost breakdown NREL'!$B$3:$B$8)/2)/SUM('Cost breakdown NREL'!$B$2:$B$9)</f>
        <v>1450.5161948895195</v>
      </c>
      <c r="U2" s="2">
        <f>HLOOKUP(U$1,'Investment Cost NREL, EUR'!$B$1:$AF$4,2,FALSE)*1000*('Cost breakdown NREL'!$B$9+SUM('Cost breakdown NREL'!$B$3:$B$8)/2)/SUM('Cost breakdown NREL'!$B$2:$B$9)</f>
        <v>1420.9351885546541</v>
      </c>
      <c r="V2" s="2">
        <f>HLOOKUP(V$1,'Investment Cost NREL, EUR'!$B$1:$AF$4,2,FALSE)*1000*('Cost breakdown NREL'!$B$9+SUM('Cost breakdown NREL'!$B$3:$B$8)/2)/SUM('Cost breakdown NREL'!$B$2:$B$9)</f>
        <v>1391.3225148956267</v>
      </c>
      <c r="W2" s="2">
        <f>HLOOKUP(W$1,'Investment Cost NREL, EUR'!$B$1:$AF$4,2,FALSE)*1000*('Cost breakdown NREL'!$B$9+SUM('Cost breakdown NREL'!$B$3:$B$8)/2)/SUM('Cost breakdown NREL'!$B$2:$B$9)</f>
        <v>1361.7415085607613</v>
      </c>
      <c r="X2" s="2">
        <f>HLOOKUP(X$1,'Investment Cost NREL, EUR'!$B$1:$AF$4,2,FALSE)*1000*('Cost breakdown NREL'!$B$9+SUM('Cost breakdown NREL'!$B$3:$B$8)/2)/SUM('Cost breakdown NREL'!$B$2:$B$9)</f>
        <v>1332.1903067662838</v>
      </c>
      <c r="Y2" s="2">
        <f>HLOOKUP(Y$1,'Investment Cost NREL, EUR'!$B$1:$AF$4,2,FALSE)*1000*('Cost breakdown NREL'!$B$9+SUM('Cost breakdown NREL'!$B$3:$B$8)/2)/SUM('Cost breakdown NREL'!$B$2:$B$9)</f>
        <v>1302.6093004314187</v>
      </c>
      <c r="Z2" s="2">
        <f>HLOOKUP(Z$1,'Investment Cost NREL, EUR'!$B$1:$AF$4,2,FALSE)*1000*('Cost breakdown NREL'!$B$9+SUM('Cost breakdown NREL'!$B$3:$B$8)/2)/SUM('Cost breakdown NREL'!$B$2:$B$9)</f>
        <v>1272.9966267723914</v>
      </c>
      <c r="AA2" s="2">
        <f>HLOOKUP(AA$1,'Investment Cost NREL, EUR'!$B$1:$AF$4,2,FALSE)*1000*('Cost breakdown NREL'!$B$9+SUM('Cost breakdown NREL'!$B$3:$B$8)/2)/SUM('Cost breakdown NREL'!$B$2:$B$9)</f>
        <v>1243.4137576537519</v>
      </c>
      <c r="AB2" s="2">
        <f>HLOOKUP(AB$1,'Investment Cost NREL, EUR'!$B$1:$AF$4,2,FALSE)*1000*('Cost breakdown NREL'!$B$9+SUM('Cost breakdown NREL'!$B$3:$B$8)/2)/SUM('Cost breakdown NREL'!$B$2:$B$9)</f>
        <v>1213.8327513188867</v>
      </c>
      <c r="AC2" s="2">
        <f>HLOOKUP(AC$1,'Investment Cost NREL, EUR'!$B$1:$AF$4,2,FALSE)*1000*('Cost breakdown NREL'!$B$9+SUM('Cost breakdown NREL'!$B$3:$B$8)/2)/SUM('Cost breakdown NREL'!$B$2:$B$9)</f>
        <v>1184.2498822002469</v>
      </c>
      <c r="AD2" s="2">
        <f>HLOOKUP(AD$1,'Investment Cost NREL, EUR'!$B$1:$AF$4,2,FALSE)*1000*('Cost breakdown NREL'!$B$9+SUM('Cost breakdown NREL'!$B$3:$B$8)/2)/SUM('Cost breakdown NREL'!$B$2:$B$9)</f>
        <v>1154.6372085412199</v>
      </c>
      <c r="AE2" s="2">
        <f>HLOOKUP(AE$1,'Investment Cost NREL, EUR'!$B$1:$AF$4,2,FALSE)*1000*('Cost breakdown NREL'!$B$9+SUM('Cost breakdown NREL'!$B$3:$B$8)/2)/SUM('Cost breakdown NREL'!$B$2:$B$9)</f>
        <v>1125.0562022063546</v>
      </c>
      <c r="AF2" s="2">
        <f>HLOOKUP(AF$1,'Investment Cost NREL, EUR'!$B$1:$AF$4,2,FALSE)*1000*('Cost breakdown NREL'!$B$9+SUM('Cost breakdown NREL'!$B$3:$B$8)/2)/SUM('Cost breakdown NREL'!$B$2:$B$9)</f>
        <v>1095.506863195651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2956.7072712233994</v>
      </c>
      <c r="C3" s="2">
        <f>HLOOKUP(C$1,'Investment Cost NREL, EUR'!$B$1:$AF$4,3,FALSE)*1000*('Cost breakdown NREL'!$B$9+SUM('Cost breakdown NREL'!$B$3:$B$8)/2)/SUM('Cost breakdown NREL'!$B$2:$B$9)</f>
        <v>2956.7072712233994</v>
      </c>
      <c r="D3" s="2">
        <f>HLOOKUP(D$1,'Investment Cost NREL, EUR'!$B$1:$AF$4,3,FALSE)*1000*('Cost breakdown NREL'!$B$9+SUM('Cost breakdown NREL'!$B$3:$B$8)/2)/SUM('Cost breakdown NREL'!$B$2:$B$9)</f>
        <v>3323.206253236754</v>
      </c>
      <c r="E3" s="2">
        <f>HLOOKUP(E$1,'Investment Cost NREL, EUR'!$B$1:$AF$4,3,FALSE)*1000*('Cost breakdown NREL'!$B$9+SUM('Cost breakdown NREL'!$B$3:$B$8)/2)/SUM('Cost breakdown NREL'!$B$2:$B$9)</f>
        <v>3195.6092902691471</v>
      </c>
      <c r="F3" s="2">
        <f>HLOOKUP(F$1,'Investment Cost NREL, EUR'!$B$1:$AF$4,3,FALSE)*1000*('Cost breakdown NREL'!$B$9+SUM('Cost breakdown NREL'!$B$3:$B$8)/2)/SUM('Cost breakdown NREL'!$B$2:$B$9)</f>
        <v>3052.6834796233538</v>
      </c>
      <c r="G3" s="2">
        <f>HLOOKUP(G$1,'Investment Cost NREL, EUR'!$B$1:$AF$4,3,FALSE)*1000*('Cost breakdown NREL'!$B$9+SUM('Cost breakdown NREL'!$B$3:$B$8)/2)/SUM('Cost breakdown NREL'!$B$2:$B$9)</f>
        <v>2675.287212530719</v>
      </c>
      <c r="H3" s="2">
        <f>HLOOKUP(H$1,'Investment Cost NREL, EUR'!$B$1:$AF$4,3,FALSE)*1000*('Cost breakdown NREL'!$B$9+SUM('Cost breakdown NREL'!$B$3:$B$8)/2)/SUM('Cost breakdown NREL'!$B$2:$B$9)</f>
        <v>2588.7441411634954</v>
      </c>
      <c r="I3" s="2">
        <f>HLOOKUP(I$1,'Investment Cost NREL, EUR'!$B$1:$AF$4,3,FALSE)*1000*('Cost breakdown NREL'!$B$9+SUM('Cost breakdown NREL'!$B$3:$B$8)/2)/SUM('Cost breakdown NREL'!$B$2:$B$9)</f>
        <v>2502.1954814449496</v>
      </c>
      <c r="J3" s="2">
        <f>HLOOKUP(J$1,'Investment Cost NREL, EUR'!$B$1:$AF$4,3,FALSE)*1000*('Cost breakdown NREL'!$B$9+SUM('Cost breakdown NREL'!$B$3:$B$8)/2)/SUM('Cost breakdown NREL'!$B$2:$B$9)</f>
        <v>2415.6393705913065</v>
      </c>
      <c r="K3" s="2">
        <f>HLOOKUP(K$1,'Investment Cost NREL, EUR'!$B$1:$AF$4,3,FALSE)*1000*('Cost breakdown NREL'!$B$9+SUM('Cost breakdown NREL'!$B$3:$B$8)/2)/SUM('Cost breakdown NREL'!$B$2:$B$9)</f>
        <v>2329.0758086025667</v>
      </c>
      <c r="L3" s="2">
        <f>HLOOKUP(L$1,'Investment Cost NREL, EUR'!$B$1:$AF$4,3,FALSE)*1000*('Cost breakdown NREL'!$B$9+SUM('Cost breakdown NREL'!$B$3:$B$8)/2)/SUM('Cost breakdown NREL'!$B$2:$B$9)</f>
        <v>2242.5029326949552</v>
      </c>
      <c r="M3" s="2">
        <f>HLOOKUP(M$1,'Investment Cost NREL, EUR'!$B$1:$AF$4,3,FALSE)*1000*('Cost breakdown NREL'!$B$9+SUM('Cost breakdown NREL'!$B$3:$B$8)/2)/SUM('Cost breakdown NREL'!$B$2:$B$9)</f>
        <v>2207.9166263587185</v>
      </c>
      <c r="N3" s="2">
        <f>HLOOKUP(N$1,'Investment Cost NREL, EUR'!$B$1:$AF$4,3,FALSE)*1000*('Cost breakdown NREL'!$B$9+SUM('Cost breakdown NREL'!$B$3:$B$8)/2)/SUM('Cost breakdown NREL'!$B$2:$B$9)</f>
        <v>2173.3321828062558</v>
      </c>
      <c r="O3" s="2">
        <f>HLOOKUP(O$1,'Investment Cost NREL, EUR'!$B$1:$AF$4,3,FALSE)*1000*('Cost breakdown NREL'!$B$9+SUM('Cost breakdown NREL'!$B$3:$B$8)/2)/SUM('Cost breakdown NREL'!$B$2:$B$9)</f>
        <v>2138.747739253793</v>
      </c>
      <c r="P3" s="2">
        <f>HLOOKUP(P$1,'Investment Cost NREL, EUR'!$B$1:$AF$4,3,FALSE)*1000*('Cost breakdown NREL'!$B$9+SUM('Cost breakdown NREL'!$B$3:$B$8)/2)/SUM('Cost breakdown NREL'!$B$2:$B$9)</f>
        <v>2104.1632957013303</v>
      </c>
      <c r="Q3" s="2">
        <f>HLOOKUP(Q$1,'Investment Cost NREL, EUR'!$B$1:$AF$4,3,FALSE)*1000*('Cost breakdown NREL'!$B$9+SUM('Cost breakdown NREL'!$B$3:$B$8)/2)/SUM('Cost breakdown NREL'!$B$2:$B$9)</f>
        <v>2069.5825777164164</v>
      </c>
      <c r="R3" s="2">
        <f>HLOOKUP(R$1,'Investment Cost NREL, EUR'!$B$1:$AF$4,3,FALSE)*1000*('Cost breakdown NREL'!$B$9+SUM('Cost breakdown NREL'!$B$3:$B$8)/2)/SUM('Cost breakdown NREL'!$B$2:$B$9)</f>
        <v>2035.0018597315016</v>
      </c>
      <c r="S3" s="2">
        <f>HLOOKUP(S$1,'Investment Cost NREL, EUR'!$B$1:$AF$4,3,FALSE)*1000*('Cost breakdown NREL'!$B$9+SUM('Cost breakdown NREL'!$B$3:$B$8)/2)/SUM('Cost breakdown NREL'!$B$2:$B$9)</f>
        <v>2000.4211417465872</v>
      </c>
      <c r="T3" s="2">
        <f>HLOOKUP(T$1,'Investment Cost NREL, EUR'!$B$1:$AF$4,3,FALSE)*1000*('Cost breakdown NREL'!$B$9+SUM('Cost breakdown NREL'!$B$3:$B$8)/2)/SUM('Cost breakdown NREL'!$B$2:$B$9)</f>
        <v>1965.8441493292219</v>
      </c>
      <c r="U3" s="2">
        <f>HLOOKUP(U$1,'Investment Cost NREL, EUR'!$B$1:$AF$4,3,FALSE)*1000*('Cost breakdown NREL'!$B$9+SUM('Cost breakdown NREL'!$B$3:$B$8)/2)/SUM('Cost breakdown NREL'!$B$2:$B$9)</f>
        <v>1931.2671569118556</v>
      </c>
      <c r="V3" s="2">
        <f>HLOOKUP(V$1,'Investment Cost NREL, EUR'!$B$1:$AF$4,3,FALSE)*1000*('Cost breakdown NREL'!$B$9+SUM('Cost breakdown NREL'!$B$3:$B$8)/2)/SUM('Cost breakdown NREL'!$B$2:$B$9)</f>
        <v>1896.6920272782638</v>
      </c>
      <c r="W3" s="2">
        <f>HLOOKUP(W$1,'Investment Cost NREL, EUR'!$B$1:$AF$4,3,FALSE)*1000*('Cost breakdown NREL'!$B$9+SUM('Cost breakdown NREL'!$B$3:$B$8)/2)/SUM('Cost breakdown NREL'!$B$2:$B$9)</f>
        <v>1862.1187604284471</v>
      </c>
      <c r="X3" s="2">
        <f>HLOOKUP(X$1,'Investment Cost NREL, EUR'!$B$1:$AF$4,3,FALSE)*1000*('Cost breakdown NREL'!$B$9+SUM('Cost breakdown NREL'!$B$3:$B$8)/2)/SUM('Cost breakdown NREL'!$B$2:$B$9)</f>
        <v>1827.5473563624034</v>
      </c>
      <c r="Y3" s="2">
        <f>HLOOKUP(Y$1,'Investment Cost NREL, EUR'!$B$1:$AF$4,3,FALSE)*1000*('Cost breakdown NREL'!$B$9+SUM('Cost breakdown NREL'!$B$3:$B$8)/2)/SUM('Cost breakdown NREL'!$B$2:$B$9)</f>
        <v>1792.9778150801349</v>
      </c>
      <c r="Z3" s="2">
        <f>HLOOKUP(Z$1,'Investment Cost NREL, EUR'!$B$1:$AF$4,3,FALSE)*1000*('Cost breakdown NREL'!$B$9+SUM('Cost breakdown NREL'!$B$3:$B$8)/2)/SUM('Cost breakdown NREL'!$B$2:$B$9)</f>
        <v>1758.4082737978656</v>
      </c>
      <c r="AA3" s="2">
        <f>HLOOKUP(AA$1,'Investment Cost NREL, EUR'!$B$1:$AF$4,3,FALSE)*1000*('Cost breakdown NREL'!$B$9+SUM('Cost breakdown NREL'!$B$3:$B$8)/2)/SUM('Cost breakdown NREL'!$B$2:$B$9)</f>
        <v>1723.8424580831456</v>
      </c>
      <c r="AB3" s="2">
        <f>HLOOKUP(AB$1,'Investment Cost NREL, EUR'!$B$1:$AF$4,3,FALSE)*1000*('Cost breakdown NREL'!$B$9+SUM('Cost breakdown NREL'!$B$3:$B$8)/2)/SUM('Cost breakdown NREL'!$B$2:$B$9)</f>
        <v>1689.276642368425</v>
      </c>
      <c r="AC3" s="2">
        <f>HLOOKUP(AC$1,'Investment Cost NREL, EUR'!$B$1:$AF$4,3,FALSE)*1000*('Cost breakdown NREL'!$B$9+SUM('Cost breakdown NREL'!$B$3:$B$8)/2)/SUM('Cost breakdown NREL'!$B$2:$B$9)</f>
        <v>1654.7145522212534</v>
      </c>
      <c r="AD3" s="2">
        <f>HLOOKUP(AD$1,'Investment Cost NREL, EUR'!$B$1:$AF$4,3,FALSE)*1000*('Cost breakdown NREL'!$B$9+SUM('Cost breakdown NREL'!$B$3:$B$8)/2)/SUM('Cost breakdown NREL'!$B$2:$B$9)</f>
        <v>1620.1543248578555</v>
      </c>
      <c r="AE3" s="2">
        <f>HLOOKUP(AE$1,'Investment Cost NREL, EUR'!$B$1:$AF$4,3,FALSE)*1000*('Cost breakdown NREL'!$B$9+SUM('Cost breakdown NREL'!$B$3:$B$8)/2)/SUM('Cost breakdown NREL'!$B$2:$B$9)</f>
        <v>1585.5959602782316</v>
      </c>
      <c r="AF3" s="2">
        <f>HLOOKUP(AF$1,'Investment Cost NREL, EUR'!$B$1:$AF$4,3,FALSE)*1000*('Cost breakdown NREL'!$B$9+SUM('Cost breakdown NREL'!$B$3:$B$8)/2)/SUM('Cost breakdown NREL'!$B$2:$B$9)</f>
        <v>1551.0394584823825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2956.7072712233994</v>
      </c>
      <c r="C4" s="2">
        <f>HLOOKUP(C$1,'Investment Cost NREL, EUR'!$B$1:$AF$4,4,FALSE)*1000*('Cost breakdown NREL'!$B$9+SUM('Cost breakdown NREL'!$B$3:$B$8)/2)/SUM('Cost breakdown NREL'!$B$2:$B$9)</f>
        <v>2956.7072712233994</v>
      </c>
      <c r="D4" s="2">
        <f>HLOOKUP(D$1,'Investment Cost NREL, EUR'!$B$1:$AF$4,4,FALSE)*1000*('Cost breakdown NREL'!$B$9+SUM('Cost breakdown NREL'!$B$3:$B$8)/2)/SUM('Cost breakdown NREL'!$B$2:$B$9)</f>
        <v>3323.206253236754</v>
      </c>
      <c r="E4" s="2">
        <f>HLOOKUP(E$1,'Investment Cost NREL, EUR'!$B$1:$AF$4,4,FALSE)*1000*('Cost breakdown NREL'!$B$9+SUM('Cost breakdown NREL'!$B$3:$B$8)/2)/SUM('Cost breakdown NREL'!$B$2:$B$9)</f>
        <v>3446.2990050382591</v>
      </c>
      <c r="F4" s="2">
        <f>HLOOKUP(F$1,'Investment Cost NREL, EUR'!$B$1:$AF$4,4,FALSE)*1000*('Cost breakdown NREL'!$B$9+SUM('Cost breakdown NREL'!$B$3:$B$8)/2)/SUM('Cost breakdown NREL'!$B$2:$B$9)</f>
        <v>3470.9026531283666</v>
      </c>
      <c r="G4" s="2">
        <f>HLOOKUP(G$1,'Investment Cost NREL, EUR'!$B$1:$AF$4,4,FALSE)*1000*('Cost breakdown NREL'!$B$9+SUM('Cost breakdown NREL'!$B$3:$B$8)/2)/SUM('Cost breakdown NREL'!$B$2:$B$9)</f>
        <v>3421.6562384888935</v>
      </c>
      <c r="H4" s="2">
        <f>HLOOKUP(H$1,'Investment Cost NREL, EUR'!$B$1:$AF$4,4,FALSE)*1000*('Cost breakdown NREL'!$B$9+SUM('Cost breakdown NREL'!$B$3:$B$8)/2)/SUM('Cost breakdown NREL'!$B$2:$B$9)</f>
        <v>3293.5153426592096</v>
      </c>
      <c r="I4" s="2">
        <f>HLOOKUP(I$1,'Investment Cost NREL, EUR'!$B$1:$AF$4,4,FALSE)*1000*('Cost breakdown NREL'!$B$9+SUM('Cost breakdown NREL'!$B$3:$B$8)/2)/SUM('Cost breakdown NREL'!$B$2:$B$9)</f>
        <v>3165.3763096132989</v>
      </c>
      <c r="J4" s="2">
        <f>HLOOKUP(J$1,'Investment Cost NREL, EUR'!$B$1:$AF$4,4,FALSE)*1000*('Cost breakdown NREL'!$B$9+SUM('Cost breakdown NREL'!$B$3:$B$8)/2)/SUM('Cost breakdown NREL'!$B$2:$B$9)</f>
        <v>3037.2391393511634</v>
      </c>
      <c r="K4" s="2">
        <f>HLOOKUP(K$1,'Investment Cost NREL, EUR'!$B$1:$AF$4,4,FALSE)*1000*('Cost breakdown NREL'!$B$9+SUM('Cost breakdown NREL'!$B$3:$B$8)/2)/SUM('Cost breakdown NREL'!$B$2:$B$9)</f>
        <v>2909.1038318728024</v>
      </c>
      <c r="L4" s="2">
        <f>HLOOKUP(L$1,'Investment Cost NREL, EUR'!$B$1:$AF$4,4,FALSE)*1000*('Cost breakdown NREL'!$B$9+SUM('Cost breakdown NREL'!$B$3:$B$8)/2)/SUM('Cost breakdown NREL'!$B$2:$B$9)</f>
        <v>2780.9703871782158</v>
      </c>
      <c r="M4" s="2">
        <f>HLOOKUP(M$1,'Investment Cost NREL, EUR'!$B$1:$AF$4,4,FALSE)*1000*('Cost breakdown NREL'!$B$9+SUM('Cost breakdown NREL'!$B$3:$B$8)/2)/SUM('Cost breakdown NREL'!$B$2:$B$9)</f>
        <v>2761.9308742217509</v>
      </c>
      <c r="N4" s="2">
        <f>HLOOKUP(N$1,'Investment Cost NREL, EUR'!$B$1:$AF$4,4,FALSE)*1000*('Cost breakdown NREL'!$B$9+SUM('Cost breakdown NREL'!$B$3:$B$8)/2)/SUM('Cost breakdown NREL'!$B$2:$B$9)</f>
        <v>2742.889498481512</v>
      </c>
      <c r="O4" s="2">
        <f>HLOOKUP(O$1,'Investment Cost NREL, EUR'!$B$1:$AF$4,4,FALSE)*1000*('Cost breakdown NREL'!$B$9+SUM('Cost breakdown NREL'!$B$3:$B$8)/2)/SUM('Cost breakdown NREL'!$B$2:$B$9)</f>
        <v>2723.8481227412731</v>
      </c>
      <c r="P4" s="2">
        <f>HLOOKUP(P$1,'Investment Cost NREL, EUR'!$B$1:$AF$4,4,FALSE)*1000*('Cost breakdown NREL'!$B$9+SUM('Cost breakdown NREL'!$B$3:$B$8)/2)/SUM('Cost breakdown NREL'!$B$2:$B$9)</f>
        <v>2704.8086097848091</v>
      </c>
      <c r="Q4" s="2">
        <f>HLOOKUP(Q$1,'Investment Cost NREL, EUR'!$B$1:$AF$4,4,FALSE)*1000*('Cost breakdown NREL'!$B$9+SUM('Cost breakdown NREL'!$B$3:$B$8)/2)/SUM('Cost breakdown NREL'!$B$2:$B$9)</f>
        <v>2685.7672340445702</v>
      </c>
      <c r="R4" s="2">
        <f>HLOOKUP(R$1,'Investment Cost NREL, EUR'!$B$1:$AF$4,4,FALSE)*1000*('Cost breakdown NREL'!$B$9+SUM('Cost breakdown NREL'!$B$3:$B$8)/2)/SUM('Cost breakdown NREL'!$B$2:$B$9)</f>
        <v>2666.7258583043308</v>
      </c>
      <c r="S4" s="2">
        <f>HLOOKUP(S$1,'Investment Cost NREL, EUR'!$B$1:$AF$4,4,FALSE)*1000*('Cost breakdown NREL'!$B$9+SUM('Cost breakdown NREL'!$B$3:$B$8)/2)/SUM('Cost breakdown NREL'!$B$2:$B$9)</f>
        <v>2647.6863453478659</v>
      </c>
      <c r="T4" s="2">
        <f>HLOOKUP(T$1,'Investment Cost NREL, EUR'!$B$1:$AF$4,4,FALSE)*1000*('Cost breakdown NREL'!$B$9+SUM('Cost breakdown NREL'!$B$3:$B$8)/2)/SUM('Cost breakdown NREL'!$B$2:$B$9)</f>
        <v>2628.644969607627</v>
      </c>
      <c r="U4" s="2">
        <f>HLOOKUP(U$1,'Investment Cost NREL, EUR'!$B$1:$AF$4,4,FALSE)*1000*('Cost breakdown NREL'!$B$9+SUM('Cost breakdown NREL'!$B$3:$B$8)/2)/SUM('Cost breakdown NREL'!$B$2:$B$9)</f>
        <v>2609.6054566511621</v>
      </c>
      <c r="V4" s="2">
        <f>HLOOKUP(V$1,'Investment Cost NREL, EUR'!$B$1:$AF$4,4,FALSE)*1000*('Cost breakdown NREL'!$B$9+SUM('Cost breakdown NREL'!$B$3:$B$8)/2)/SUM('Cost breakdown NREL'!$B$2:$B$9)</f>
        <v>2590.5640809109236</v>
      </c>
      <c r="W4" s="2">
        <f>HLOOKUP(W$1,'Investment Cost NREL, EUR'!$B$1:$AF$4,4,FALSE)*1000*('Cost breakdown NREL'!$B$9+SUM('Cost breakdown NREL'!$B$3:$B$8)/2)/SUM('Cost breakdown NREL'!$B$2:$B$9)</f>
        <v>2571.5227051706852</v>
      </c>
      <c r="X4" s="2">
        <f>HLOOKUP(X$1,'Investment Cost NREL, EUR'!$B$1:$AF$4,4,FALSE)*1000*('Cost breakdown NREL'!$B$9+SUM('Cost breakdown NREL'!$B$3:$B$8)/2)/SUM('Cost breakdown NREL'!$B$2:$B$9)</f>
        <v>2552.4831922142203</v>
      </c>
      <c r="Y4" s="2">
        <f>HLOOKUP(Y$1,'Investment Cost NREL, EUR'!$B$1:$AF$4,4,FALSE)*1000*('Cost breakdown NREL'!$B$9+SUM('Cost breakdown NREL'!$B$3:$B$8)/2)/SUM('Cost breakdown NREL'!$B$2:$B$9)</f>
        <v>2533.4418164739818</v>
      </c>
      <c r="Z4" s="2">
        <f>HLOOKUP(Z$1,'Investment Cost NREL, EUR'!$B$1:$AF$4,4,FALSE)*1000*('Cost breakdown NREL'!$B$9+SUM('Cost breakdown NREL'!$B$3:$B$8)/2)/SUM('Cost breakdown NREL'!$B$2:$B$9)</f>
        <v>2514.4004407337425</v>
      </c>
      <c r="AA4" s="2">
        <f>HLOOKUP(AA$1,'Investment Cost NREL, EUR'!$B$1:$AF$4,4,FALSE)*1000*('Cost breakdown NREL'!$B$9+SUM('Cost breakdown NREL'!$B$3:$B$8)/2)/SUM('Cost breakdown NREL'!$B$2:$B$9)</f>
        <v>2495.3609277772784</v>
      </c>
      <c r="AB4" s="2">
        <f>HLOOKUP(AB$1,'Investment Cost NREL, EUR'!$B$1:$AF$4,4,FALSE)*1000*('Cost breakdown NREL'!$B$9+SUM('Cost breakdown NREL'!$B$3:$B$8)/2)/SUM('Cost breakdown NREL'!$B$2:$B$9)</f>
        <v>2476.3195520370391</v>
      </c>
      <c r="AC4" s="2">
        <f>HLOOKUP(AC$1,'Investment Cost NREL, EUR'!$B$1:$AF$4,4,FALSE)*1000*('Cost breakdown NREL'!$B$9+SUM('Cost breakdown NREL'!$B$3:$B$8)/2)/SUM('Cost breakdown NREL'!$B$2:$B$9)</f>
        <v>2457.2781762968007</v>
      </c>
      <c r="AD4" s="2">
        <f>HLOOKUP(AD$1,'Investment Cost NREL, EUR'!$B$1:$AF$4,4,FALSE)*1000*('Cost breakdown NREL'!$B$9+SUM('Cost breakdown NREL'!$B$3:$B$8)/2)/SUM('Cost breakdown NREL'!$B$2:$B$9)</f>
        <v>2438.2386633403353</v>
      </c>
      <c r="AE4" s="2">
        <f>HLOOKUP(AE$1,'Investment Cost NREL, EUR'!$B$1:$AF$4,4,FALSE)*1000*('Cost breakdown NREL'!$B$9+SUM('Cost breakdown NREL'!$B$3:$B$8)/2)/SUM('Cost breakdown NREL'!$B$2:$B$9)</f>
        <v>2419.1972876000968</v>
      </c>
      <c r="AF4" s="2">
        <f>HLOOKUP(AF$1,'Investment Cost NREL, EUR'!$B$1:$AF$4,4,FALSE)*1000*('Cost breakdown NREL'!$B$9+SUM('Cost breakdown NREL'!$B$3:$B$8)/2)/SUM('Cost breakdown NREL'!$B$2:$B$9)</f>
        <v>2400.155911859858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abSelected="1"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2342.8520941424163</v>
      </c>
      <c r="C2" s="2">
        <f>HLOOKUP(C$1,'Investment Cost NREL, EUR'!$B$1:$AF$4,2,FALSE)/5*1000*('Cost breakdown NREL'!$B$2+SUM('Cost breakdown NREL'!$B$3:$B$8)/2)/SUM('Cost breakdown NREL'!$B$2:$B$9)</f>
        <v>2342.8520941424163</v>
      </c>
      <c r="D2" s="2">
        <f>HLOOKUP(D$1,'Investment Cost NREL, EUR'!$B$1:$AF$4,2,FALSE)/5*1000*('Cost breakdown NREL'!$B$2+SUM('Cost breakdown NREL'!$B$3:$B$8)/2)/SUM('Cost breakdown NREL'!$B$2:$B$9)</f>
        <v>2633.2605887093355</v>
      </c>
      <c r="E2" s="2">
        <f>HLOOKUP(E$1,'Investment Cost NREL, EUR'!$B$1:$AF$4,2,FALSE)/5*1000*('Cost breakdown NREL'!$B$2+SUM('Cost breakdown NREL'!$B$3:$B$8)/2)/SUM('Cost breakdown NREL'!$B$2:$B$9)</f>
        <v>1894.3667818917381</v>
      </c>
      <c r="F2" s="2">
        <f>HLOOKUP(F$1,'Investment Cost NREL, EUR'!$B$1:$AF$4,2,FALSE)/5*1000*('Cost breakdown NREL'!$B$2+SUM('Cost breakdown NREL'!$B$3:$B$8)/2)/SUM('Cost breakdown NREL'!$B$2:$B$9)</f>
        <v>1788.0326491503583</v>
      </c>
      <c r="G2" s="2">
        <f>HLOOKUP(G$1,'Investment Cost NREL, EUR'!$B$1:$AF$4,2,FALSE)/5*1000*('Cost breakdown NREL'!$B$2+SUM('Cost breakdown NREL'!$B$3:$B$8)/2)/SUM('Cost breakdown NREL'!$B$2:$B$9)</f>
        <v>1697.0626472766226</v>
      </c>
      <c r="H2" s="2">
        <f>HLOOKUP(H$1,'Investment Cost NREL, EUR'!$B$1:$AF$4,2,FALSE)/5*1000*('Cost breakdown NREL'!$B$2+SUM('Cost breakdown NREL'!$B$3:$B$8)/2)/SUM('Cost breakdown NREL'!$B$2:$B$9)</f>
        <v>1625.0288001632855</v>
      </c>
      <c r="I2" s="2">
        <f>HLOOKUP(I$1,'Investment Cost NREL, EUR'!$B$1:$AF$4,2,FALSE)/5*1000*('Cost breakdown NREL'!$B$2+SUM('Cost breakdown NREL'!$B$3:$B$8)/2)/SUM('Cost breakdown NREL'!$B$2:$B$9)</f>
        <v>1552.9949530499487</v>
      </c>
      <c r="J2" s="2">
        <f>HLOOKUP(J$1,'Investment Cost NREL, EUR'!$B$1:$AF$4,2,FALSE)/5*1000*('Cost breakdown NREL'!$B$2+SUM('Cost breakdown NREL'!$B$3:$B$8)/2)/SUM('Cost breakdown NREL'!$B$2:$B$9)</f>
        <v>1480.9611059366118</v>
      </c>
      <c r="K2" s="2">
        <f>HLOOKUP(K$1,'Investment Cost NREL, EUR'!$B$1:$AF$4,2,FALSE)/5*1000*('Cost breakdown NREL'!$B$2+SUM('Cost breakdown NREL'!$B$3:$B$8)/2)/SUM('Cost breakdown NREL'!$B$2:$B$9)</f>
        <v>1408.924306737413</v>
      </c>
      <c r="L2" s="2">
        <f>HLOOKUP(L$1,'Investment Cost NREL, EUR'!$B$1:$AF$4,2,FALSE)/5*1000*('Cost breakdown NREL'!$B$2+SUM('Cost breakdown NREL'!$B$3:$B$8)/2)/SUM('Cost breakdown NREL'!$B$2:$B$9)</f>
        <v>1336.9140763109706</v>
      </c>
      <c r="M2" s="2">
        <f>HLOOKUP(M$1,'Investment Cost NREL, EUR'!$B$1:$AF$4,2,FALSE)/5*1000*('Cost breakdown NREL'!$B$2+SUM('Cost breakdown NREL'!$B$3:$B$8)/2)/SUM('Cost breakdown NREL'!$B$2:$B$9)</f>
        <v>1313.4730385254927</v>
      </c>
      <c r="N2" s="2">
        <f>HLOOKUP(N$1,'Investment Cost NREL, EUR'!$B$1:$AF$4,2,FALSE)/5*1000*('Cost breakdown NREL'!$B$2+SUM('Cost breakdown NREL'!$B$3:$B$8)/2)/SUM('Cost breakdown NREL'!$B$2:$B$9)</f>
        <v>1290.0320007400142</v>
      </c>
      <c r="O2" s="2">
        <f>HLOOKUP(O$1,'Investment Cost NREL, EUR'!$B$1:$AF$4,2,FALSE)/5*1000*('Cost breakdown NREL'!$B$2+SUM('Cost breakdown NREL'!$B$3:$B$8)/2)/SUM('Cost breakdown NREL'!$B$2:$B$9)</f>
        <v>1266.5688223105731</v>
      </c>
      <c r="P2" s="2">
        <f>HLOOKUP(P$1,'Investment Cost NREL, EUR'!$B$1:$AF$4,2,FALSE)/5*1000*('Cost breakdown NREL'!$B$2+SUM('Cost breakdown NREL'!$B$3:$B$8)/2)/SUM('Cost breakdown NREL'!$B$2:$B$9)</f>
        <v>1243.1292605680255</v>
      </c>
      <c r="Q2" s="2">
        <f>HLOOKUP(Q$1,'Investment Cost NREL, EUR'!$B$1:$AF$4,2,FALSE)/5*1000*('Cost breakdown NREL'!$B$2+SUM('Cost breakdown NREL'!$B$3:$B$8)/2)/SUM('Cost breakdown NREL'!$B$2:$B$9)</f>
        <v>1219.7133155123727</v>
      </c>
      <c r="R2" s="2">
        <f>HLOOKUP(R$1,'Investment Cost NREL, EUR'!$B$1:$AF$4,2,FALSE)/5*1000*('Cost breakdown NREL'!$B$2+SUM('Cost breakdown NREL'!$B$3:$B$8)/2)/SUM('Cost breakdown NREL'!$B$2:$B$9)</f>
        <v>1196.2486610400003</v>
      </c>
      <c r="S2" s="2">
        <f>HLOOKUP(S$1,'Investment Cost NREL, EUR'!$B$1:$AF$4,2,FALSE)/5*1000*('Cost breakdown NREL'!$B$2+SUM('Cost breakdown NREL'!$B$3:$B$8)/2)/SUM('Cost breakdown NREL'!$B$2:$B$9)</f>
        <v>1172.8090992974528</v>
      </c>
      <c r="T2" s="2">
        <f>HLOOKUP(T$1,'Investment Cost NREL, EUR'!$B$1:$AF$4,2,FALSE)/5*1000*('Cost breakdown NREL'!$B$2+SUM('Cost breakdown NREL'!$B$3:$B$8)/2)/SUM('Cost breakdown NREL'!$B$2:$B$9)</f>
        <v>1149.3680615119749</v>
      </c>
      <c r="U2" s="2">
        <f>HLOOKUP(U$1,'Investment Cost NREL, EUR'!$B$1:$AF$4,2,FALSE)/5*1000*('Cost breakdown NREL'!$B$2+SUM('Cost breakdown NREL'!$B$3:$B$8)/2)/SUM('Cost breakdown NREL'!$B$2:$B$9)</f>
        <v>1125.9284997694278</v>
      </c>
      <c r="V2" s="2">
        <f>HLOOKUP(V$1,'Investment Cost NREL, EUR'!$B$1:$AF$4,2,FALSE)/5*1000*('Cost breakdown NREL'!$B$2+SUM('Cost breakdown NREL'!$B$3:$B$8)/2)/SUM('Cost breakdown NREL'!$B$2:$B$9)</f>
        <v>1102.4638452970551</v>
      </c>
      <c r="W2" s="2">
        <f>HLOOKUP(W$1,'Investment Cost NREL, EUR'!$B$1:$AF$4,2,FALSE)/5*1000*('Cost breakdown NREL'!$B$2+SUM('Cost breakdown NREL'!$B$3:$B$8)/2)/SUM('Cost breakdown NREL'!$B$2:$B$9)</f>
        <v>1079.024283554508</v>
      </c>
      <c r="X2" s="2">
        <f>HLOOKUP(X$1,'Investment Cost NREL, EUR'!$B$1:$AF$4,2,FALSE)/5*1000*('Cost breakdown NREL'!$B$2+SUM('Cost breakdown NREL'!$B$3:$B$8)/2)/SUM('Cost breakdown NREL'!$B$2:$B$9)</f>
        <v>1055.6083384988551</v>
      </c>
      <c r="Y2" s="2">
        <f>HLOOKUP(Y$1,'Investment Cost NREL, EUR'!$B$1:$AF$4,2,FALSE)/5*1000*('Cost breakdown NREL'!$B$2+SUM('Cost breakdown NREL'!$B$3:$B$8)/2)/SUM('Cost breakdown NREL'!$B$2:$B$9)</f>
        <v>1032.1687767563078</v>
      </c>
      <c r="Z2" s="2">
        <f>HLOOKUP(Z$1,'Investment Cost NREL, EUR'!$B$1:$AF$4,2,FALSE)/5*1000*('Cost breakdown NREL'!$B$2+SUM('Cost breakdown NREL'!$B$3:$B$8)/2)/SUM('Cost breakdown NREL'!$B$2:$B$9)</f>
        <v>1008.7041222839354</v>
      </c>
      <c r="AA2" s="2">
        <f>HLOOKUP(AA$1,'Investment Cost NREL, EUR'!$B$1:$AF$4,2,FALSE)/5*1000*('Cost breakdown NREL'!$B$2+SUM('Cost breakdown NREL'!$B$3:$B$8)/2)/SUM('Cost breakdown NREL'!$B$2:$B$9)</f>
        <v>985.26308449845726</v>
      </c>
      <c r="AB2" s="2">
        <f>HLOOKUP(AB$1,'Investment Cost NREL, EUR'!$B$1:$AF$4,2,FALSE)/5*1000*('Cost breakdown NREL'!$B$2+SUM('Cost breakdown NREL'!$B$3:$B$8)/2)/SUM('Cost breakdown NREL'!$B$2:$B$9)</f>
        <v>961.82352275591006</v>
      </c>
      <c r="AC2" s="2">
        <f>HLOOKUP(AC$1,'Investment Cost NREL, EUR'!$B$1:$AF$4,2,FALSE)/5*1000*('Cost breakdown NREL'!$B$2+SUM('Cost breakdown NREL'!$B$3:$B$8)/2)/SUM('Cost breakdown NREL'!$B$2:$B$9)</f>
        <v>938.38248497043185</v>
      </c>
      <c r="AD2" s="2">
        <f>HLOOKUP(AD$1,'Investment Cost NREL, EUR'!$B$1:$AF$4,2,FALSE)/5*1000*('Cost breakdown NREL'!$B$2+SUM('Cost breakdown NREL'!$B$3:$B$8)/2)/SUM('Cost breakdown NREL'!$B$2:$B$9)</f>
        <v>914.91783049805963</v>
      </c>
      <c r="AE2" s="2">
        <f>HLOOKUP(AE$1,'Investment Cost NREL, EUR'!$B$1:$AF$4,2,FALSE)/5*1000*('Cost breakdown NREL'!$B$2+SUM('Cost breakdown NREL'!$B$3:$B$8)/2)/SUM('Cost breakdown NREL'!$B$2:$B$9)</f>
        <v>891.47826875551254</v>
      </c>
      <c r="AF2" s="2">
        <f>HLOOKUP(AF$1,'Investment Cost NREL, EUR'!$B$1:$AF$4,2,FALSE)/5*1000*('Cost breakdown NREL'!$B$2+SUM('Cost breakdown NREL'!$B$3:$B$8)/2)/SUM('Cost breakdown NREL'!$B$2:$B$9)</f>
        <v>868.06379974279025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2342.8520941424163</v>
      </c>
      <c r="C3" s="2">
        <f>HLOOKUP(C$1,'Investment Cost NREL, EUR'!$B$1:$AF$4,3,FALSE)/5*1000*('Cost breakdown NREL'!$B$2+SUM('Cost breakdown NREL'!$B$3:$B$8)/2)/SUM('Cost breakdown NREL'!$B$2:$B$9)</f>
        <v>2342.8520941424163</v>
      </c>
      <c r="D3" s="2">
        <f>HLOOKUP(D$1,'Investment Cost NREL, EUR'!$B$1:$AF$4,3,FALSE)/5*1000*('Cost breakdown NREL'!$B$2+SUM('Cost breakdown NREL'!$B$3:$B$8)/2)/SUM('Cost breakdown NREL'!$B$2:$B$9)</f>
        <v>2633.2605887093355</v>
      </c>
      <c r="E3" s="2">
        <f>HLOOKUP(E$1,'Investment Cost NREL, EUR'!$B$1:$AF$4,3,FALSE)/5*1000*('Cost breakdown NREL'!$B$2+SUM('Cost breakdown NREL'!$B$3:$B$8)/2)/SUM('Cost breakdown NREL'!$B$2:$B$9)</f>
        <v>2532.1546000291723</v>
      </c>
      <c r="F3" s="2">
        <f>HLOOKUP(F$1,'Investment Cost NREL, EUR'!$B$1:$AF$4,3,FALSE)/5*1000*('Cost breakdown NREL'!$B$2+SUM('Cost breakdown NREL'!$B$3:$B$8)/2)/SUM('Cost breakdown NREL'!$B$2:$B$9)</f>
        <v>2418.9022540707074</v>
      </c>
      <c r="G3" s="2">
        <f>HLOOKUP(G$1,'Investment Cost NREL, EUR'!$B$1:$AF$4,3,FALSE)/5*1000*('Cost breakdown NREL'!$B$2+SUM('Cost breakdown NREL'!$B$3:$B$8)/2)/SUM('Cost breakdown NREL'!$B$2:$B$9)</f>
        <v>2119.8589083580764</v>
      </c>
      <c r="H3" s="2">
        <f>HLOOKUP(H$1,'Investment Cost NREL, EUR'!$B$1:$AF$4,3,FALSE)/5*1000*('Cost breakdown NREL'!$B$2+SUM('Cost breakdown NREL'!$B$3:$B$8)/2)/SUM('Cost breakdown NREL'!$B$2:$B$9)</f>
        <v>2051.2834298318171</v>
      </c>
      <c r="I3" s="2">
        <f>HLOOKUP(I$1,'Investment Cost NREL, EUR'!$B$1:$AF$4,3,FALSE)/5*1000*('Cost breakdown NREL'!$B$2+SUM('Cost breakdown NREL'!$B$3:$B$8)/2)/SUM('Cost breakdown NREL'!$B$2:$B$9)</f>
        <v>1982.7035231767647</v>
      </c>
      <c r="J3" s="2">
        <f>HLOOKUP(J$1,'Investment Cost NREL, EUR'!$B$1:$AF$4,3,FALSE)/5*1000*('Cost breakdown NREL'!$B$2+SUM('Cost breakdown NREL'!$B$3:$B$8)/2)/SUM('Cost breakdown NREL'!$B$2:$B$9)</f>
        <v>1914.1177123499886</v>
      </c>
      <c r="K3" s="2">
        <f>HLOOKUP(K$1,'Investment Cost NREL, EUR'!$B$1:$AF$4,3,FALSE)/5*1000*('Cost breakdown NREL'!$B$2+SUM('Cost breakdown NREL'!$B$3:$B$8)/2)/SUM('Cost breakdown NREL'!$B$2:$B$9)</f>
        <v>1845.5259973514894</v>
      </c>
      <c r="L3" s="2">
        <f>HLOOKUP(L$1,'Investment Cost NREL, EUR'!$B$1:$AF$4,3,FALSE)/5*1000*('Cost breakdown NREL'!$B$2+SUM('Cost breakdown NREL'!$B$3:$B$8)/2)/SUM('Cost breakdown NREL'!$B$2:$B$9)</f>
        <v>1776.9269021383359</v>
      </c>
      <c r="M3" s="2">
        <f>HLOOKUP(M$1,'Investment Cost NREL, EUR'!$B$1:$AF$4,3,FALSE)/5*1000*('Cost breakdown NREL'!$B$2+SUM('Cost breakdown NREL'!$B$3:$B$8)/2)/SUM('Cost breakdown NREL'!$B$2:$B$9)</f>
        <v>1749.5212130404846</v>
      </c>
      <c r="N3" s="2">
        <f>HLOOKUP(N$1,'Investment Cost NREL, EUR'!$B$1:$AF$4,3,FALSE)/5*1000*('Cost breakdown NREL'!$B$2+SUM('Cost breakdown NREL'!$B$3:$B$8)/2)/SUM('Cost breakdown NREL'!$B$2:$B$9)</f>
        <v>1722.1169999855647</v>
      </c>
      <c r="O3" s="2">
        <f>HLOOKUP(O$1,'Investment Cost NREL, EUR'!$B$1:$AF$4,3,FALSE)/5*1000*('Cost breakdown NREL'!$B$2+SUM('Cost breakdown NREL'!$B$3:$B$8)/2)/SUM('Cost breakdown NREL'!$B$2:$B$9)</f>
        <v>1694.7127869306441</v>
      </c>
      <c r="P3" s="2">
        <f>HLOOKUP(P$1,'Investment Cost NREL, EUR'!$B$1:$AF$4,3,FALSE)/5*1000*('Cost breakdown NREL'!$B$2+SUM('Cost breakdown NREL'!$B$3:$B$8)/2)/SUM('Cost breakdown NREL'!$B$2:$B$9)</f>
        <v>1667.3085738757238</v>
      </c>
      <c r="Q3" s="2">
        <f>HLOOKUP(Q$1,'Investment Cost NREL, EUR'!$B$1:$AF$4,3,FALSE)/5*1000*('Cost breakdown NREL'!$B$2+SUM('Cost breakdown NREL'!$B$3:$B$8)/2)/SUM('Cost breakdown NREL'!$B$2:$B$9)</f>
        <v>1639.9073129066658</v>
      </c>
      <c r="R3" s="2">
        <f>HLOOKUP(R$1,'Investment Cost NREL, EUR'!$B$1:$AF$4,3,FALSE)/5*1000*('Cost breakdown NREL'!$B$2+SUM('Cost breakdown NREL'!$B$3:$B$8)/2)/SUM('Cost breakdown NREL'!$B$2:$B$9)</f>
        <v>1612.5060519376073</v>
      </c>
      <c r="S3" s="2">
        <f>HLOOKUP(S$1,'Investment Cost NREL, EUR'!$B$1:$AF$4,3,FALSE)/5*1000*('Cost breakdown NREL'!$B$2+SUM('Cost breakdown NREL'!$B$3:$B$8)/2)/SUM('Cost breakdown NREL'!$B$2:$B$9)</f>
        <v>1585.104790968549</v>
      </c>
      <c r="T3" s="2">
        <f>HLOOKUP(T$1,'Investment Cost NREL, EUR'!$B$1:$AF$4,3,FALSE)/5*1000*('Cost breakdown NREL'!$B$2+SUM('Cost breakdown NREL'!$B$3:$B$8)/2)/SUM('Cost breakdown NREL'!$B$2:$B$9)</f>
        <v>1557.7064820853525</v>
      </c>
      <c r="U3" s="2">
        <f>HLOOKUP(U$1,'Investment Cost NREL, EUR'!$B$1:$AF$4,3,FALSE)/5*1000*('Cost breakdown NREL'!$B$2+SUM('Cost breakdown NREL'!$B$3:$B$8)/2)/SUM('Cost breakdown NREL'!$B$2:$B$9)</f>
        <v>1530.3081732021558</v>
      </c>
      <c r="V3" s="2">
        <f>HLOOKUP(V$1,'Investment Cost NREL, EUR'!$B$1:$AF$4,3,FALSE)/5*1000*('Cost breakdown NREL'!$B$2+SUM('Cost breakdown NREL'!$B$3:$B$8)/2)/SUM('Cost breakdown NREL'!$B$2:$B$9)</f>
        <v>1502.9113403618903</v>
      </c>
      <c r="W3" s="2">
        <f>HLOOKUP(W$1,'Investment Cost NREL, EUR'!$B$1:$AF$4,3,FALSE)/5*1000*('Cost breakdown NREL'!$B$2+SUM('Cost breakdown NREL'!$B$3:$B$8)/2)/SUM('Cost breakdown NREL'!$B$2:$B$9)</f>
        <v>1475.5159835645557</v>
      </c>
      <c r="X3" s="2">
        <f>HLOOKUP(X$1,'Investment Cost NREL, EUR'!$B$1:$AF$4,3,FALSE)/5*1000*('Cost breakdown NREL'!$B$2+SUM('Cost breakdown NREL'!$B$3:$B$8)/2)/SUM('Cost breakdown NREL'!$B$2:$B$9)</f>
        <v>1448.1221028101518</v>
      </c>
      <c r="Y3" s="2">
        <f>HLOOKUP(Y$1,'Investment Cost NREL, EUR'!$B$1:$AF$4,3,FALSE)/5*1000*('Cost breakdown NREL'!$B$2+SUM('Cost breakdown NREL'!$B$3:$B$8)/2)/SUM('Cost breakdown NREL'!$B$2:$B$9)</f>
        <v>1420.7296980986785</v>
      </c>
      <c r="Z3" s="2">
        <f>HLOOKUP(Z$1,'Investment Cost NREL, EUR'!$B$1:$AF$4,3,FALSE)/5*1000*('Cost breakdown NREL'!$B$2+SUM('Cost breakdown NREL'!$B$3:$B$8)/2)/SUM('Cost breakdown NREL'!$B$2:$B$9)</f>
        <v>1393.3372933872054</v>
      </c>
      <c r="AA3" s="2">
        <f>HLOOKUP(AA$1,'Investment Cost NREL, EUR'!$B$1:$AF$4,3,FALSE)/5*1000*('Cost breakdown NREL'!$B$2+SUM('Cost breakdown NREL'!$B$3:$B$8)/2)/SUM('Cost breakdown NREL'!$B$2:$B$9)</f>
        <v>1365.9478407615943</v>
      </c>
      <c r="AB3" s="2">
        <f>HLOOKUP(AB$1,'Investment Cost NREL, EUR'!$B$1:$AF$4,3,FALSE)/5*1000*('Cost breakdown NREL'!$B$2+SUM('Cost breakdown NREL'!$B$3:$B$8)/2)/SUM('Cost breakdown NREL'!$B$2:$B$9)</f>
        <v>1338.5583881359833</v>
      </c>
      <c r="AC3" s="2">
        <f>HLOOKUP(AC$1,'Investment Cost NREL, EUR'!$B$1:$AF$4,3,FALSE)/5*1000*('Cost breakdown NREL'!$B$2+SUM('Cost breakdown NREL'!$B$3:$B$8)/2)/SUM('Cost breakdown NREL'!$B$2:$B$9)</f>
        <v>1311.1718875962335</v>
      </c>
      <c r="AD3" s="2">
        <f>HLOOKUP(AD$1,'Investment Cost NREL, EUR'!$B$1:$AF$4,3,FALSE)/5*1000*('Cost breakdown NREL'!$B$2+SUM('Cost breakdown NREL'!$B$3:$B$8)/2)/SUM('Cost breakdown NREL'!$B$2:$B$9)</f>
        <v>1283.7868630994151</v>
      </c>
      <c r="AE3" s="2">
        <f>HLOOKUP(AE$1,'Investment Cost NREL, EUR'!$B$1:$AF$4,3,FALSE)/5*1000*('Cost breakdown NREL'!$B$2+SUM('Cost breakdown NREL'!$B$3:$B$8)/2)/SUM('Cost breakdown NREL'!$B$2:$B$9)</f>
        <v>1256.4033146455272</v>
      </c>
      <c r="AF3" s="2">
        <f>HLOOKUP(AF$1,'Investment Cost NREL, EUR'!$B$1:$AF$4,3,FALSE)/5*1000*('Cost breakdown NREL'!$B$2+SUM('Cost breakdown NREL'!$B$3:$B$8)/2)/SUM('Cost breakdown NREL'!$B$2:$B$9)</f>
        <v>1229.0212422345703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2342.8520941424163</v>
      </c>
      <c r="C4" s="2">
        <f>HLOOKUP(C$1,'Investment Cost NREL, EUR'!$B$1:$AF$4,4,FALSE)/5*1000*('Cost breakdown NREL'!$B$2+SUM('Cost breakdown NREL'!$B$3:$B$8)/2)/SUM('Cost breakdown NREL'!$B$2:$B$9)</f>
        <v>2342.8520941424163</v>
      </c>
      <c r="D4" s="2">
        <f>HLOOKUP(D$1,'Investment Cost NREL, EUR'!$B$1:$AF$4,4,FALSE)/5*1000*('Cost breakdown NREL'!$B$2+SUM('Cost breakdown NREL'!$B$3:$B$8)/2)/SUM('Cost breakdown NREL'!$B$2:$B$9)</f>
        <v>2633.2605887093355</v>
      </c>
      <c r="E4" s="2">
        <f>HLOOKUP(E$1,'Investment Cost NREL, EUR'!$B$1:$AF$4,4,FALSE)/5*1000*('Cost breakdown NREL'!$B$2+SUM('Cost breakdown NREL'!$B$3:$B$8)/2)/SUM('Cost breakdown NREL'!$B$2:$B$9)</f>
        <v>2730.7975055826059</v>
      </c>
      <c r="F4" s="2">
        <f>HLOOKUP(F$1,'Investment Cost NREL, EUR'!$B$1:$AF$4,4,FALSE)/5*1000*('Cost breakdown NREL'!$B$2+SUM('Cost breakdown NREL'!$B$3:$B$8)/2)/SUM('Cost breakdown NREL'!$B$2:$B$9)</f>
        <v>2750.2930806138129</v>
      </c>
      <c r="G4" s="2">
        <f>HLOOKUP(G$1,'Investment Cost NREL, EUR'!$B$1:$AF$4,4,FALSE)/5*1000*('Cost breakdown NREL'!$B$2+SUM('Cost breakdown NREL'!$B$3:$B$8)/2)/SUM('Cost breakdown NREL'!$B$2:$B$9)</f>
        <v>2711.2709336498501</v>
      </c>
      <c r="H4" s="2">
        <f>HLOOKUP(H$1,'Investment Cost NREL, EUR'!$B$1:$AF$4,4,FALSE)/5*1000*('Cost breakdown NREL'!$B$2+SUM('Cost breakdown NREL'!$B$3:$B$8)/2)/SUM('Cost breakdown NREL'!$B$2:$B$9)</f>
        <v>2609.7339404338659</v>
      </c>
      <c r="I4" s="2">
        <f>HLOOKUP(I$1,'Investment Cost NREL, EUR'!$B$1:$AF$4,4,FALSE)/5*1000*('Cost breakdown NREL'!$B$2+SUM('Cost breakdown NREL'!$B$3:$B$8)/2)/SUM('Cost breakdown NREL'!$B$2:$B$9)</f>
        <v>2508.1984232608129</v>
      </c>
      <c r="J4" s="2">
        <f>HLOOKUP(J$1,'Investment Cost NREL, EUR'!$B$1:$AF$4,4,FALSE)/5*1000*('Cost breakdown NREL'!$B$2+SUM('Cost breakdown NREL'!$B$3:$B$8)/2)/SUM('Cost breakdown NREL'!$B$2:$B$9)</f>
        <v>2406.6643821306911</v>
      </c>
      <c r="K4" s="2">
        <f>HLOOKUP(K$1,'Investment Cost NREL, EUR'!$B$1:$AF$4,4,FALSE)/5*1000*('Cost breakdown NREL'!$B$2+SUM('Cost breakdown NREL'!$B$3:$B$8)/2)/SUM('Cost breakdown NREL'!$B$2:$B$9)</f>
        <v>2305.1318170434997</v>
      </c>
      <c r="L4" s="2">
        <f>HLOOKUP(L$1,'Investment Cost NREL, EUR'!$B$1:$AF$4,4,FALSE)/5*1000*('Cost breakdown NREL'!$B$2+SUM('Cost breakdown NREL'!$B$3:$B$8)/2)/SUM('Cost breakdown NREL'!$B$2:$B$9)</f>
        <v>2203.60072799924</v>
      </c>
      <c r="M4" s="2">
        <f>HLOOKUP(M$1,'Investment Cost NREL, EUR'!$B$1:$AF$4,4,FALSE)/5*1000*('Cost breakdown NREL'!$B$2+SUM('Cost breakdown NREL'!$B$3:$B$8)/2)/SUM('Cost breakdown NREL'!$B$2:$B$9)</f>
        <v>2188.5140932026043</v>
      </c>
      <c r="N4" s="2">
        <f>HLOOKUP(N$1,'Investment Cost NREL, EUR'!$B$1:$AF$4,4,FALSE)/5*1000*('Cost breakdown NREL'!$B$2+SUM('Cost breakdown NREL'!$B$3:$B$8)/2)/SUM('Cost breakdown NREL'!$B$2:$B$9)</f>
        <v>2173.4259823630373</v>
      </c>
      <c r="O4" s="2">
        <f>HLOOKUP(O$1,'Investment Cost NREL, EUR'!$B$1:$AF$4,4,FALSE)/5*1000*('Cost breakdown NREL'!$B$2+SUM('Cost breakdown NREL'!$B$3:$B$8)/2)/SUM('Cost breakdown NREL'!$B$2:$B$9)</f>
        <v>2158.3378715234708</v>
      </c>
      <c r="P4" s="2">
        <f>HLOOKUP(P$1,'Investment Cost NREL, EUR'!$B$1:$AF$4,4,FALSE)/5*1000*('Cost breakdown NREL'!$B$2+SUM('Cost breakdown NREL'!$B$3:$B$8)/2)/SUM('Cost breakdown NREL'!$B$2:$B$9)</f>
        <v>2143.251236726835</v>
      </c>
      <c r="Q4" s="2">
        <f>HLOOKUP(Q$1,'Investment Cost NREL, EUR'!$B$1:$AF$4,4,FALSE)/5*1000*('Cost breakdown NREL'!$B$2+SUM('Cost breakdown NREL'!$B$3:$B$8)/2)/SUM('Cost breakdown NREL'!$B$2:$B$9)</f>
        <v>2128.1631258872685</v>
      </c>
      <c r="R4" s="2">
        <f>HLOOKUP(R$1,'Investment Cost NREL, EUR'!$B$1:$AF$4,4,FALSE)/5*1000*('Cost breakdown NREL'!$B$2+SUM('Cost breakdown NREL'!$B$3:$B$8)/2)/SUM('Cost breakdown NREL'!$B$2:$B$9)</f>
        <v>2113.0750150477015</v>
      </c>
      <c r="S4" s="2">
        <f>HLOOKUP(S$1,'Investment Cost NREL, EUR'!$B$1:$AF$4,4,FALSE)/5*1000*('Cost breakdown NREL'!$B$2+SUM('Cost breakdown NREL'!$B$3:$B$8)/2)/SUM('Cost breakdown NREL'!$B$2:$B$9)</f>
        <v>2097.9883802510658</v>
      </c>
      <c r="T4" s="2">
        <f>HLOOKUP(T$1,'Investment Cost NREL, EUR'!$B$1:$AF$4,4,FALSE)/5*1000*('Cost breakdown NREL'!$B$2+SUM('Cost breakdown NREL'!$B$3:$B$8)/2)/SUM('Cost breakdown NREL'!$B$2:$B$9)</f>
        <v>2082.9002694114993</v>
      </c>
      <c r="U4" s="2">
        <f>HLOOKUP(U$1,'Investment Cost NREL, EUR'!$B$1:$AF$4,4,FALSE)/5*1000*('Cost breakdown NREL'!$B$2+SUM('Cost breakdown NREL'!$B$3:$B$8)/2)/SUM('Cost breakdown NREL'!$B$2:$B$9)</f>
        <v>2067.813634614864</v>
      </c>
      <c r="V4" s="2">
        <f>HLOOKUP(V$1,'Investment Cost NREL, EUR'!$B$1:$AF$4,4,FALSE)/5*1000*('Cost breakdown NREL'!$B$2+SUM('Cost breakdown NREL'!$B$3:$B$8)/2)/SUM('Cost breakdown NREL'!$B$2:$B$9)</f>
        <v>2052.725523775297</v>
      </c>
      <c r="W4" s="2">
        <f>HLOOKUP(W$1,'Investment Cost NREL, EUR'!$B$1:$AF$4,4,FALSE)/5*1000*('Cost breakdown NREL'!$B$2+SUM('Cost breakdown NREL'!$B$3:$B$8)/2)/SUM('Cost breakdown NREL'!$B$2:$B$9)</f>
        <v>2037.6374129357305</v>
      </c>
      <c r="X4" s="2">
        <f>HLOOKUP(X$1,'Investment Cost NREL, EUR'!$B$1:$AF$4,4,FALSE)/5*1000*('Cost breakdown NREL'!$B$2+SUM('Cost breakdown NREL'!$B$3:$B$8)/2)/SUM('Cost breakdown NREL'!$B$2:$B$9)</f>
        <v>2022.5507781390952</v>
      </c>
      <c r="Y4" s="2">
        <f>HLOOKUP(Y$1,'Investment Cost NREL, EUR'!$B$1:$AF$4,4,FALSE)/5*1000*('Cost breakdown NREL'!$B$2+SUM('Cost breakdown NREL'!$B$3:$B$8)/2)/SUM('Cost breakdown NREL'!$B$2:$B$9)</f>
        <v>2007.462667299528</v>
      </c>
      <c r="Z4" s="2">
        <f>HLOOKUP(Z$1,'Investment Cost NREL, EUR'!$B$1:$AF$4,4,FALSE)/5*1000*('Cost breakdown NREL'!$B$2+SUM('Cost breakdown NREL'!$B$3:$B$8)/2)/SUM('Cost breakdown NREL'!$B$2:$B$9)</f>
        <v>1992.3745564599612</v>
      </c>
      <c r="AA4" s="2">
        <f>HLOOKUP(AA$1,'Investment Cost NREL, EUR'!$B$1:$AF$4,4,FALSE)/5*1000*('Cost breakdown NREL'!$B$2+SUM('Cost breakdown NREL'!$B$3:$B$8)/2)/SUM('Cost breakdown NREL'!$B$2:$B$9)</f>
        <v>1977.287921663326</v>
      </c>
      <c r="AB4" s="2">
        <f>HLOOKUP(AB$1,'Investment Cost NREL, EUR'!$B$1:$AF$4,4,FALSE)/5*1000*('Cost breakdown NREL'!$B$2+SUM('Cost breakdown NREL'!$B$3:$B$8)/2)/SUM('Cost breakdown NREL'!$B$2:$B$9)</f>
        <v>1962.1998108237592</v>
      </c>
      <c r="AC4" s="2">
        <f>HLOOKUP(AC$1,'Investment Cost NREL, EUR'!$B$1:$AF$4,4,FALSE)/5*1000*('Cost breakdown NREL'!$B$2+SUM('Cost breakdown NREL'!$B$3:$B$8)/2)/SUM('Cost breakdown NREL'!$B$2:$B$9)</f>
        <v>1947.1116999841927</v>
      </c>
      <c r="AD4" s="2">
        <f>HLOOKUP(AD$1,'Investment Cost NREL, EUR'!$B$1:$AF$4,4,FALSE)/5*1000*('Cost breakdown NREL'!$B$2+SUM('Cost breakdown NREL'!$B$3:$B$8)/2)/SUM('Cost breakdown NREL'!$B$2:$B$9)</f>
        <v>1932.0250651875569</v>
      </c>
      <c r="AE4" s="2">
        <f>HLOOKUP(AE$1,'Investment Cost NREL, EUR'!$B$1:$AF$4,4,FALSE)/5*1000*('Cost breakdown NREL'!$B$2+SUM('Cost breakdown NREL'!$B$3:$B$8)/2)/SUM('Cost breakdown NREL'!$B$2:$B$9)</f>
        <v>1916.93695434799</v>
      </c>
      <c r="AF4" s="2">
        <f>HLOOKUP(AF$1,'Investment Cost NREL, EUR'!$B$1:$AF$4,4,FALSE)/5*1000*('Cost breakdown NREL'!$B$2+SUM('Cost breakdown NREL'!$B$3:$B$8)/2)/SUM('Cost breakdown NREL'!$B$2:$B$9)</f>
        <v>1901.8488435084237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2024-10-26T22:51:06Z</dcterms:modified>
</cp:coreProperties>
</file>