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0BD098A6-0E5D-4F7E-88D9-922FFE8FE241}" xr6:coauthVersionLast="47" xr6:coauthVersionMax="47" xr10:uidLastSave="{00000000-0000-0000-0000-000000000000}"/>
  <bookViews>
    <workbookView xWindow="2970" yWindow="1350" windowWidth="21600" windowHeight="12660" activeTab="3" xr2:uid="{00000000-000D-0000-FFFF-FFFF00000000}"/>
  </bookViews>
  <sheets>
    <sheet name="Scenarios" sheetId="81" r:id="rId1"/>
    <sheet name="Investment Cost NREL" sheetId="4" r:id="rId2"/>
    <sheet name="Cost breakdown NREL" sheetId="82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5" l="1"/>
  <c r="Q3" i="5"/>
  <c r="R2" i="5"/>
  <c r="R3" i="5"/>
  <c r="S2" i="5"/>
  <c r="T2" i="5"/>
  <c r="S3" i="5"/>
  <c r="T3" i="5"/>
  <c r="P3" i="5"/>
  <c r="O3" i="5"/>
  <c r="N3" i="5"/>
  <c r="M3" i="5"/>
  <c r="P2" i="5"/>
  <c r="O2" i="5"/>
  <c r="N2" i="5"/>
  <c r="M2" i="5"/>
  <c r="K3" i="5"/>
  <c r="J3" i="5"/>
  <c r="I3" i="5"/>
  <c r="H3" i="5"/>
  <c r="K2" i="5"/>
  <c r="J2" i="5"/>
  <c r="I2" i="5"/>
  <c r="H2" i="5"/>
  <c r="F3" i="5"/>
  <c r="E3" i="5"/>
  <c r="D3" i="5"/>
  <c r="C3" i="5"/>
  <c r="F2" i="5"/>
  <c r="E2" i="5"/>
  <c r="D2" i="5"/>
  <c r="C2" i="5"/>
  <c r="L3" i="5"/>
  <c r="G3" i="5"/>
  <c r="L2" i="5"/>
  <c r="G2" i="5"/>
  <c r="B3" i="5"/>
  <c r="B2" i="5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<sst xmlns="http://schemas.openxmlformats.org/spreadsheetml/2006/main" count="17" uniqueCount="17">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</sst>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topLeftCell="L1" workbookViewId="0">
      <selection activeCell="B2" sqref="B2"/>
    </sheetView>
  </sheetViews>
  <sheetFormatPr defaultRowHeight="15" x14ac:dyDescent="0.25"/>
  <cols>
    <col min="1" max="1" width="30.42578125" bestFit="1" customWidth="1"/>
  </cols>
  <sheetData>
    <row r="1" spans="1:3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25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25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3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7</v>
      </c>
      <c r="B2">
        <v>270.22000000000003</v>
      </c>
    </row>
    <row r="3" spans="1:2" x14ac:dyDescent="0.25">
      <c r="A3" t="s">
        <v>10</v>
      </c>
      <c r="B3">
        <v>5.69</v>
      </c>
    </row>
    <row r="4" spans="1:2" x14ac:dyDescent="0.25">
      <c r="A4" t="s">
        <v>11</v>
      </c>
      <c r="B4">
        <v>20.94</v>
      </c>
    </row>
    <row r="5" spans="1:2" x14ac:dyDescent="0.25">
      <c r="A5" t="s">
        <v>12</v>
      </c>
      <c r="B5">
        <v>11.73</v>
      </c>
    </row>
    <row r="6" spans="1:2" x14ac:dyDescent="0.25">
      <c r="A6" t="s">
        <v>13</v>
      </c>
      <c r="B6">
        <v>44.84</v>
      </c>
    </row>
    <row r="7" spans="1:2" x14ac:dyDescent="0.25">
      <c r="A7" t="s">
        <v>14</v>
      </c>
      <c r="B7">
        <v>23.09</v>
      </c>
    </row>
    <row r="8" spans="1:2" x14ac:dyDescent="0.25">
      <c r="A8" t="s">
        <v>15</v>
      </c>
      <c r="B8">
        <v>10.95</v>
      </c>
    </row>
    <row r="9" spans="1:2" x14ac:dyDescent="0.25">
      <c r="A9" t="s">
        <v>16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T3"/>
  <sheetViews>
    <sheetView tabSelected="1" topLeftCell="B1" workbookViewId="0">
      <selection activeCell="P10" sqref="P10"/>
    </sheetView>
  </sheetViews>
  <sheetFormatPr defaultRowHeight="15" x14ac:dyDescent="0.25"/>
  <cols>
    <col min="1" max="1" width="11.140625" bestFit="1" customWidth="1"/>
    <col min="2" max="2" width="10.5703125" bestFit="1" customWidth="1"/>
    <col min="3" max="6" width="10.5703125" customWidth="1"/>
    <col min="7" max="7" width="10.5703125" bestFit="1" customWidth="1"/>
    <col min="8" max="11" width="10.5703125" customWidth="1"/>
    <col min="12" max="12" width="9.5703125" bestFit="1" customWidth="1"/>
    <col min="13" max="16" width="9.5703125" customWidth="1"/>
    <col min="17" max="20" width="9.5703125" bestFit="1" customWidth="1"/>
  </cols>
  <sheetData>
    <row r="1" spans="1:20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2040</v>
      </c>
      <c r="S1">
        <v>2045</v>
      </c>
      <c r="T1">
        <v>2050</v>
      </c>
    </row>
    <row r="2" spans="1:20" x14ac:dyDescent="0.25">
      <c r="A2" t="s">
        <v>5</v>
      </c>
      <c r="B2" s="2">
        <f>HLOOKUP(B$1,'Investment Cost NREL'!$B$1:$AF$4,3,FALSE)*1000*('Cost breakdown NREL'!$B$9+SUM('Cost breakdown NREL'!$B$3:$B$8)/2)/SUM('Cost breakdown NREL'!$B$2:$B$9)</f>
        <v>319886.15967365965</v>
      </c>
      <c r="C2" s="2">
        <f>HLOOKUP(C$1,'Investment Cost NREL'!$B$1:$AF$4,3,FALSE)*1000*('Cost breakdown NREL'!$B$9+SUM('Cost breakdown NREL'!$B$3:$B$8)/2)/SUM('Cost breakdown NREL'!$B$2:$B$9)</f>
        <v>319886.15967365965</v>
      </c>
      <c r="D2" s="2">
        <f>HLOOKUP(D$1,'Investment Cost NREL'!$B$1:$AF$4,3,FALSE)*1000*('Cost breakdown NREL'!$B$9+SUM('Cost breakdown NREL'!$B$3:$B$8)/2)/SUM('Cost breakdown NREL'!$B$2:$B$9)</f>
        <v>359537.68453768449</v>
      </c>
      <c r="E2" s="2">
        <f>HLOOKUP(E$1,'Investment Cost NREL'!$B$1:$AF$4,3,FALSE)*1000*('Cost breakdown NREL'!$B$9+SUM('Cost breakdown NREL'!$B$3:$B$8)/2)/SUM('Cost breakdown NREL'!$B$2:$B$9)</f>
        <v>345732.96911421907</v>
      </c>
      <c r="F2" s="2">
        <f>HLOOKUP(F$1,'Investment Cost NREL'!$B$1:$AF$4,3,FALSE)*1000*('Cost breakdown NREL'!$B$9+SUM('Cost breakdown NREL'!$B$3:$B$8)/2)/SUM('Cost breakdown NREL'!$B$2:$B$9)</f>
        <v>330269.82566045062</v>
      </c>
      <c r="G2" s="2">
        <f>HLOOKUP(G$1,'Investment Cost NREL'!$B$1:$AF$4,3,FALSE)*1000*('Cost breakdown NREL'!$B$9+SUM('Cost breakdown NREL'!$B$3:$B$8)/2)/SUM('Cost breakdown NREL'!$B$2:$B$9)</f>
        <v>289439.32352369849</v>
      </c>
      <c r="H2" s="2">
        <f>HLOOKUP(H$1,'Investment Cost NREL'!$B$1:$AF$4,3,FALSE)*1000*('Cost breakdown NREL'!$B$9+SUM('Cost breakdown NREL'!$B$3:$B$8)/2)/SUM('Cost breakdown NREL'!$B$2:$B$9)</f>
        <v>280076.22863247863</v>
      </c>
      <c r="I2" s="2">
        <f>HLOOKUP(I$1,'Investment Cost NREL'!$B$1:$AF$4,3,FALSE)*1000*('Cost breakdown NREL'!$B$9+SUM('Cost breakdown NREL'!$B$3:$B$8)/2)/SUM('Cost breakdown NREL'!$B$2:$B$9)</f>
        <v>270712.52913752914</v>
      </c>
      <c r="J2" s="2">
        <f>HLOOKUP(J$1,'Investment Cost NREL'!$B$1:$AF$4,3,FALSE)*1000*('Cost breakdown NREL'!$B$9+SUM('Cost breakdown NREL'!$B$3:$B$8)/2)/SUM('Cost breakdown NREL'!$B$2:$B$9)</f>
        <v>261348.02350427347</v>
      </c>
      <c r="K2" s="2">
        <f>HLOOKUP(K$1,'Investment Cost NREL'!$B$1:$AF$4,3,FALSE)*1000*('Cost breakdown NREL'!$B$9+SUM('Cost breakdown NREL'!$B$3:$B$8)/2)/SUM('Cost breakdown NREL'!$B$2:$B$9)</f>
        <v>251982.7117327117</v>
      </c>
      <c r="L2" s="2">
        <f>HLOOKUP(L$1,'Investment Cost NREL'!$B$1:$AF$4,3,FALSE)*1000*('Cost breakdown NREL'!$B$9+SUM('Cost breakdown NREL'!$B$3:$B$8)/2)/SUM('Cost breakdown NREL'!$B$2:$B$9)</f>
        <v>242616.39228826726</v>
      </c>
      <c r="M2" s="2">
        <f>HLOOKUP(M$1,'Investment Cost NREL'!$B$1:$AF$4,3,FALSE)*1000*('Cost breakdown NREL'!$B$9+SUM('Cost breakdown NREL'!$B$3:$B$8)/2)/SUM('Cost breakdown NREL'!$B$2:$B$9)</f>
        <v>238874.4998057498</v>
      </c>
      <c r="N2" s="2">
        <f>HLOOKUP(N$1,'Investment Cost NREL'!$B$1:$AF$4,3,FALSE)*1000*('Cost breakdown NREL'!$B$9+SUM('Cost breakdown NREL'!$B$3:$B$8)/2)/SUM('Cost breakdown NREL'!$B$2:$B$9)</f>
        <v>235132.80885780885</v>
      </c>
      <c r="O2" s="2">
        <f>HLOOKUP(O$1,'Investment Cost NREL'!$B$1:$AF$4,3,FALSE)*1000*('Cost breakdown NREL'!$B$9+SUM('Cost breakdown NREL'!$B$3:$B$8)/2)/SUM('Cost breakdown NREL'!$B$2:$B$9)</f>
        <v>231391.1179098679</v>
      </c>
      <c r="P2" s="2">
        <f>HLOOKUP(P$1,'Investment Cost NREL'!$B$1:$AF$4,3,FALSE)*1000*('Cost breakdown NREL'!$B$9+SUM('Cost breakdown NREL'!$B$3:$B$8)/2)/SUM('Cost breakdown NREL'!$B$2:$B$9)</f>
        <v>227649.42696192695</v>
      </c>
      <c r="Q2" s="2">
        <f>HLOOKUP(Q$1,'Investment Cost NREL'!$B$1:$AF$4,3,FALSE)*1000*('Cost breakdown NREL'!$B$9+SUM('Cost breakdown NREL'!$B$3:$B$8)/2)/SUM('Cost breakdown NREL'!$B$2:$B$9)</f>
        <v>223908.13908313907</v>
      </c>
      <c r="R2" s="2">
        <f>HLOOKUP(R$1,'Investment Cost NREL'!$B$1:$AF$4,3,FALSE)*1000*('Cost breakdown NREL'!$B$9+SUM('Cost breakdown NREL'!$B$3:$B$8)/2)/SUM('Cost breakdown NREL'!$B$2:$B$9)</f>
        <v>205203.11043123543</v>
      </c>
      <c r="S2" s="2">
        <f>HLOOKUP(S$1,'Investment Cost NREL'!$B$1:$AF$4,3,FALSE)*1000*('Cost breakdown NREL'!$B$9+SUM('Cost breakdown NREL'!$B$3:$B$8)/2)/SUM('Cost breakdown NREL'!$B$2:$B$9)</f>
        <v>186502.51554001553</v>
      </c>
      <c r="T2" s="2">
        <f>HLOOKUP(T$1,'Investment Cost NREL'!$B$1:$AF$4,3,FALSE)*1000*('Cost breakdown NREL'!$B$9+SUM('Cost breakdown NREL'!$B$3:$B$8)/2)/SUM('Cost breakdown NREL'!$B$2:$B$9)</f>
        <v>167806.95901320901</v>
      </c>
    </row>
    <row r="3" spans="1:20" x14ac:dyDescent="0.25">
      <c r="A3" t="s">
        <v>6</v>
      </c>
      <c r="B3" s="2">
        <f>HLOOKUP(B$1,'Investment Cost NREL'!$B$1:$AF$4,3,FALSE)*1000*('Cost breakdown NREL'!$B$2+SUM('Cost breakdown NREL'!$B$3:$B$8)/2)/SUM('Cost breakdown NREL'!$B$2:$B$9)</f>
        <v>1267365.8403263404</v>
      </c>
      <c r="C3" s="2">
        <f>HLOOKUP(C$1,'Investment Cost NREL'!$B$1:$AF$4,3,FALSE)*1000*('Cost breakdown NREL'!$B$2+SUM('Cost breakdown NREL'!$B$3:$B$8)/2)/SUM('Cost breakdown NREL'!$B$2:$B$9)</f>
        <v>1267365.8403263404</v>
      </c>
      <c r="D3" s="2">
        <f>HLOOKUP(D$1,'Investment Cost NREL'!$B$1:$AF$4,3,FALSE)*1000*('Cost breakdown NREL'!$B$2+SUM('Cost breakdown NREL'!$B$3:$B$8)/2)/SUM('Cost breakdown NREL'!$B$2:$B$9)</f>
        <v>1424462.3154623155</v>
      </c>
      <c r="E3" s="2">
        <f>HLOOKUP(E$1,'Investment Cost NREL'!$B$1:$AF$4,3,FALSE)*1000*('Cost breakdown NREL'!$B$2+SUM('Cost breakdown NREL'!$B$3:$B$8)/2)/SUM('Cost breakdown NREL'!$B$2:$B$9)</f>
        <v>1369769.0308857809</v>
      </c>
      <c r="F3" s="2">
        <f>HLOOKUP(F$1,'Investment Cost NREL'!$B$1:$AF$4,3,FALSE)*1000*('Cost breakdown NREL'!$B$2+SUM('Cost breakdown NREL'!$B$3:$B$8)/2)/SUM('Cost breakdown NREL'!$B$2:$B$9)</f>
        <v>1308505.1743395492</v>
      </c>
      <c r="G3" s="2">
        <f>HLOOKUP(G$1,'Investment Cost NREL'!$B$1:$AF$4,3,FALSE)*1000*('Cost breakdown NREL'!$B$2+SUM('Cost breakdown NREL'!$B$3:$B$8)/2)/SUM('Cost breakdown NREL'!$B$2:$B$9)</f>
        <v>1146737.6764763016</v>
      </c>
      <c r="H3" s="2">
        <f>HLOOKUP(H$1,'Investment Cost NREL'!$B$1:$AF$4,3,FALSE)*1000*('Cost breakdown NREL'!$B$2+SUM('Cost breakdown NREL'!$B$3:$B$8)/2)/SUM('Cost breakdown NREL'!$B$2:$B$9)</f>
        <v>1109641.7713675215</v>
      </c>
      <c r="I3" s="2">
        <f>HLOOKUP(I$1,'Investment Cost NREL'!$B$1:$AF$4,3,FALSE)*1000*('Cost breakdown NREL'!$B$2+SUM('Cost breakdown NREL'!$B$3:$B$8)/2)/SUM('Cost breakdown NREL'!$B$2:$B$9)</f>
        <v>1072543.4708624708</v>
      </c>
      <c r="J3" s="2">
        <f>HLOOKUP(J$1,'Investment Cost NREL'!$B$1:$AF$4,3,FALSE)*1000*('Cost breakdown NREL'!$B$2+SUM('Cost breakdown NREL'!$B$3:$B$8)/2)/SUM('Cost breakdown NREL'!$B$2:$B$9)</f>
        <v>1035441.9764957265</v>
      </c>
      <c r="K3" s="2">
        <f>HLOOKUP(K$1,'Investment Cost NREL'!$B$1:$AF$4,3,FALSE)*1000*('Cost breakdown NREL'!$B$2+SUM('Cost breakdown NREL'!$B$3:$B$8)/2)/SUM('Cost breakdown NREL'!$B$2:$B$9)</f>
        <v>998337.28826728824</v>
      </c>
      <c r="L3" s="2">
        <f>HLOOKUP(L$1,'Investment Cost NREL'!$B$1:$AF$4,3,FALSE)*1000*('Cost breakdown NREL'!$B$2+SUM('Cost breakdown NREL'!$B$3:$B$8)/2)/SUM('Cost breakdown NREL'!$B$2:$B$9)</f>
        <v>961228.60771173262</v>
      </c>
      <c r="M3" s="2">
        <f>HLOOKUP(M$1,'Investment Cost NREL'!$B$1:$AF$4,3,FALSE)*1000*('Cost breakdown NREL'!$B$2+SUM('Cost breakdown NREL'!$B$3:$B$8)/2)/SUM('Cost breakdown NREL'!$B$2:$B$9)</f>
        <v>946403.50019425026</v>
      </c>
      <c r="N3" s="2">
        <f>HLOOKUP(N$1,'Investment Cost NREL'!$B$1:$AF$4,3,FALSE)*1000*('Cost breakdown NREL'!$B$2+SUM('Cost breakdown NREL'!$B$3:$B$8)/2)/SUM('Cost breakdown NREL'!$B$2:$B$9)</f>
        <v>931579.19114219118</v>
      </c>
      <c r="O3" s="2">
        <f>HLOOKUP(O$1,'Investment Cost NREL'!$B$1:$AF$4,3,FALSE)*1000*('Cost breakdown NREL'!$B$2+SUM('Cost breakdown NREL'!$B$3:$B$8)/2)/SUM('Cost breakdown NREL'!$B$2:$B$9)</f>
        <v>916754.8820901321</v>
      </c>
      <c r="P3" s="2">
        <f>HLOOKUP(P$1,'Investment Cost NREL'!$B$1:$AF$4,3,FALSE)*1000*('Cost breakdown NREL'!$B$2+SUM('Cost breakdown NREL'!$B$3:$B$8)/2)/SUM('Cost breakdown NREL'!$B$2:$B$9)</f>
        <v>901930.57303807314</v>
      </c>
      <c r="Q3" s="2">
        <f>HLOOKUP(Q$1,'Investment Cost NREL'!$B$1:$AF$4,3,FALSE)*1000*('Cost breakdown NREL'!$B$2+SUM('Cost breakdown NREL'!$B$3:$B$8)/2)/SUM('Cost breakdown NREL'!$B$2:$B$9)</f>
        <v>887107.86091686098</v>
      </c>
      <c r="R3" s="2">
        <f>HLOOKUP(R$1,'Investment Cost NREL'!$B$1:$AF$4,3,FALSE)*1000*('Cost breakdown NREL'!$B$2+SUM('Cost breakdown NREL'!$B$3:$B$8)/2)/SUM('Cost breakdown NREL'!$B$2:$B$9)</f>
        <v>812999.8895687646</v>
      </c>
      <c r="S3" s="2">
        <f>HLOOKUP(S$1,'Investment Cost NREL'!$B$1:$AF$4,3,FALSE)*1000*('Cost breakdown NREL'!$B$2+SUM('Cost breakdown NREL'!$B$3:$B$8)/2)/SUM('Cost breakdown NREL'!$B$2:$B$9)</f>
        <v>738909.48445998447</v>
      </c>
      <c r="T3" s="2">
        <f>HLOOKUP(T$1,'Investment Cost NREL'!$B$1:$AF$4,3,FALSE)*1000*('Cost breakdown NREL'!$B$2+SUM('Cost breakdown NREL'!$B$3:$B$8)/2)/SUM('Cost breakdown NREL'!$B$2:$B$9)</f>
        <v>664839.04098679102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Investment Cost NREL</vt:lpstr>
      <vt:lpstr>Cost breakdown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2024-06-21T10:14:22Z</dcterms:modified>
</cp:coreProperties>
</file>