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Shared ESS\"/>
    </mc:Choice>
  </mc:AlternateContent>
  <xr:revisionPtr revIDLastSave="0" documentId="13_ncr:1_{2459D253-808A-40E2-92A9-BAC08097F6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, Power" sheetId="5" r:id="rId6"/>
    <sheet name="Investment Cost, Capacity" sheetId="8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5" l="1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Z2" i="85"/>
  <c r="AA2" i="85"/>
  <c r="AB2" i="85"/>
  <c r="AC2" i="85"/>
  <c r="AD2" i="85"/>
  <c r="AE2" i="85"/>
  <c r="AF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Z3" i="85"/>
  <c r="AA3" i="85"/>
  <c r="AB3" i="85"/>
  <c r="AC3" i="85"/>
  <c r="AD3" i="85"/>
  <c r="AE3" i="85"/>
  <c r="AF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Z4" i="85"/>
  <c r="AA4" i="85"/>
  <c r="AB4" i="85"/>
  <c r="AC4" i="85"/>
  <c r="AD4" i="85"/>
  <c r="AE4" i="85"/>
  <c r="AF4" i="85"/>
  <c r="B4" i="85"/>
  <c r="B3" i="85"/>
  <c r="B2" i="8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B4" i="5"/>
  <c r="B3" i="5"/>
  <c r="B2" i="5"/>
  <c r="D2" i="84" l="1"/>
  <c r="H3" i="84"/>
  <c r="I3" i="84"/>
  <c r="J3" i="84"/>
  <c r="T3" i="84"/>
  <c r="U3" i="84"/>
  <c r="V3" i="84"/>
  <c r="AF3" i="84"/>
  <c r="D4" i="84"/>
  <c r="E4" i="84"/>
  <c r="O4" i="84"/>
  <c r="P4" i="84"/>
  <c r="Q4" i="84"/>
  <c r="AA4" i="84"/>
  <c r="AB4" i="84"/>
  <c r="AC4" i="84"/>
  <c r="AA2" i="84" l="1"/>
  <c r="Z2" i="84"/>
  <c r="O2" i="84"/>
  <c r="N2" i="84"/>
  <c r="M2" i="84"/>
  <c r="B2" i="84"/>
  <c r="Z4" i="84"/>
  <c r="N4" i="84"/>
  <c r="AE3" i="84"/>
  <c r="S3" i="84"/>
  <c r="G3" i="84"/>
  <c r="X2" i="84"/>
  <c r="L2" i="84"/>
  <c r="K2" i="84"/>
  <c r="B3" i="84"/>
  <c r="X4" i="84"/>
  <c r="L4" i="84"/>
  <c r="AC3" i="84"/>
  <c r="Q3" i="84"/>
  <c r="E3" i="84"/>
  <c r="V2" i="84"/>
  <c r="J2" i="84"/>
  <c r="W2" i="84"/>
  <c r="C4" i="84"/>
  <c r="W4" i="84"/>
  <c r="K4" i="84"/>
  <c r="AB3" i="84"/>
  <c r="P3" i="84"/>
  <c r="D3" i="84"/>
  <c r="U2" i="84"/>
  <c r="I2" i="84"/>
  <c r="F3" i="84"/>
  <c r="C3" i="84"/>
  <c r="V4" i="84"/>
  <c r="J4" i="84"/>
  <c r="AA3" i="84"/>
  <c r="O3" i="84"/>
  <c r="AF2" i="84"/>
  <c r="T2" i="84"/>
  <c r="H2" i="84"/>
  <c r="R3" i="84"/>
  <c r="C2" i="84"/>
  <c r="U4" i="84"/>
  <c r="I4" i="84"/>
  <c r="Z3" i="84"/>
  <c r="N3" i="84"/>
  <c r="AE2" i="84"/>
  <c r="S2" i="84"/>
  <c r="G2" i="84"/>
  <c r="B4" i="84"/>
  <c r="M4" i="84"/>
  <c r="AF4" i="84"/>
  <c r="T4" i="84"/>
  <c r="H4" i="84"/>
  <c r="Y3" i="84"/>
  <c r="M3" i="84"/>
  <c r="AD2" i="84"/>
  <c r="R2" i="84"/>
  <c r="F2" i="84"/>
  <c r="Y2" i="84"/>
  <c r="AD3" i="84"/>
  <c r="AE4" i="84"/>
  <c r="S4" i="84"/>
  <c r="G4" i="84"/>
  <c r="X3" i="84"/>
  <c r="L3" i="84"/>
  <c r="AC2" i="84"/>
  <c r="Q2" i="84"/>
  <c r="E2" i="84"/>
  <c r="Y4" i="84"/>
  <c r="AD4" i="84"/>
  <c r="R4" i="84"/>
  <c r="F4" i="84"/>
  <c r="W3" i="84"/>
  <c r="K3" i="84"/>
  <c r="AB2" i="84"/>
  <c r="P2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<sst xmlns="http://schemas.openxmlformats.org/spreadsheetml/2006/main" count="29" uniqueCount="23">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</sst>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v>0.1</v>
      </c>
      <c r="D1" s="1">
        <v>0.5</v>
      </c>
      <c r="E1" s="1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workbookViewId="0">
      <selection activeCell="C2" sqref="C2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C2" sqref="C2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B5" sqref="B5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F5"/>
  <sheetViews>
    <sheetView workbookViewId="0">
      <selection activeCell="C5" sqref="C5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2" width="9.5546875" bestFit="1" customWidth="1"/>
  </cols>
  <sheetData>
    <row r="1" spans="1:32" x14ac:dyDescent="0.3">
      <c r="A1" t="s">
        <v>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20</v>
      </c>
      <c r="B2" s="2">
        <f>HLOOKUP(B$1,'Investment Cost NREL, EUR'!$B$1:$AF$4,2,FALSE)*1000*('Cost breakdown NREL'!$B$9+SUM('Cost breakdown NREL'!$B$3:$B$8)/2)/SUM('Cost breakdown NREL'!$B$2:$B$9)</f>
        <v>295670.72712234</v>
      </c>
      <c r="C2" s="2">
        <f>HLOOKUP(C$1,'Investment Cost NREL, EUR'!$B$1:$AF$4,2,FALSE)*1000*('Cost breakdown NREL'!$B$9+SUM('Cost breakdown NREL'!$B$3:$B$8)/2)/SUM('Cost breakdown NREL'!$B$2:$B$9)</f>
        <v>295670.72712234</v>
      </c>
      <c r="D2" s="2">
        <f>HLOOKUP(D$1,'Investment Cost NREL, EUR'!$B$1:$AF$4,2,FALSE)*1000*('Cost breakdown NREL'!$B$9+SUM('Cost breakdown NREL'!$B$3:$B$8)/2)/SUM('Cost breakdown NREL'!$B$2:$B$9)</f>
        <v>332320.6253236754</v>
      </c>
      <c r="E2" s="2">
        <f>HLOOKUP(E$1,'Investment Cost NREL, EUR'!$B$1:$AF$4,2,FALSE)*1000*('Cost breakdown NREL'!$B$9+SUM('Cost breakdown NREL'!$B$3:$B$8)/2)/SUM('Cost breakdown NREL'!$B$2:$B$9)</f>
        <v>239071.34609082571</v>
      </c>
      <c r="F2" s="2">
        <f>HLOOKUP(F$1,'Investment Cost NREL, EUR'!$B$1:$AF$4,2,FALSE)*1000*('Cost breakdown NREL'!$B$9+SUM('Cost breakdown NREL'!$B$3:$B$8)/2)/SUM('Cost breakdown NREL'!$B$2:$B$9)</f>
        <v>225651.85178123059</v>
      </c>
      <c r="G2" s="2">
        <f>HLOOKUP(G$1,'Investment Cost NREL, EUR'!$B$1:$AF$4,2,FALSE)*1000*('Cost breakdown NREL'!$B$9+SUM('Cost breakdown NREL'!$B$3:$B$8)/2)/SUM('Cost breakdown NREL'!$B$2:$B$9)</f>
        <v>214171.32910223768</v>
      </c>
      <c r="H2" s="2">
        <f>HLOOKUP(H$1,'Investment Cost NREL, EUR'!$B$1:$AF$4,2,FALSE)*1000*('Cost breakdown NREL'!$B$9+SUM('Cost breakdown NREL'!$B$3:$B$8)/2)/SUM('Cost breakdown NREL'!$B$2:$B$9)</f>
        <v>205080.57172721188</v>
      </c>
      <c r="I2" s="2">
        <f>HLOOKUP(I$1,'Investment Cost NREL, EUR'!$B$1:$AF$4,2,FALSE)*1000*('Cost breakdown NREL'!$B$9+SUM('Cost breakdown NREL'!$B$3:$B$8)/2)/SUM('Cost breakdown NREL'!$B$2:$B$9)</f>
        <v>195989.81435218608</v>
      </c>
      <c r="J2" s="2">
        <f>HLOOKUP(J$1,'Investment Cost NREL, EUR'!$B$1:$AF$4,2,FALSE)*1000*('Cost breakdown NREL'!$B$9+SUM('Cost breakdown NREL'!$B$3:$B$8)/2)/SUM('Cost breakdown NREL'!$B$2:$B$9)</f>
        <v>186899.05697716027</v>
      </c>
      <c r="K2" s="2">
        <f>HLOOKUP(K$1,'Investment Cost NREL, EUR'!$B$1:$AF$4,2,FALSE)*1000*('Cost breakdown NREL'!$B$9+SUM('Cost breakdown NREL'!$B$3:$B$8)/2)/SUM('Cost breakdown NREL'!$B$2:$B$9)</f>
        <v>177807.92704537965</v>
      </c>
      <c r="L2" s="2">
        <f>HLOOKUP(L$1,'Investment Cost NREL, EUR'!$B$1:$AF$4,2,FALSE)*1000*('Cost breakdown NREL'!$B$9+SUM('Cost breakdown NREL'!$B$3:$B$8)/2)/SUM('Cost breakdown NREL'!$B$2:$B$9)</f>
        <v>168720.15012439265</v>
      </c>
      <c r="M2" s="2">
        <f>HLOOKUP(M$1,'Investment Cost NREL, EUR'!$B$1:$AF$4,2,FALSE)*1000*('Cost breakdown NREL'!$B$9+SUM('Cost breakdown NREL'!$B$3:$B$8)/2)/SUM('Cost breakdown NREL'!$B$2:$B$9)</f>
        <v>165761.86321252867</v>
      </c>
      <c r="N2" s="2">
        <f>HLOOKUP(N$1,'Investment Cost NREL, EUR'!$B$1:$AF$4,2,FALSE)*1000*('Cost breakdown NREL'!$B$9+SUM('Cost breakdown NREL'!$B$3:$B$8)/2)/SUM('Cost breakdown NREL'!$B$2:$B$9)</f>
        <v>162803.57630066472</v>
      </c>
      <c r="O2" s="2">
        <f>HLOOKUP(O$1,'Investment Cost NREL, EUR'!$B$1:$AF$4,2,FALSE)*1000*('Cost breakdown NREL'!$B$9+SUM('Cost breakdown NREL'!$B$3:$B$8)/2)/SUM('Cost breakdown NREL'!$B$2:$B$9)</f>
        <v>159842.49521313942</v>
      </c>
      <c r="P2" s="2">
        <f>HLOOKUP(P$1,'Investment Cost NREL, EUR'!$B$1:$AF$4,2,FALSE)*1000*('Cost breakdown NREL'!$B$9+SUM('Cost breakdown NREL'!$B$3:$B$8)/2)/SUM('Cost breakdown NREL'!$B$2:$B$9)</f>
        <v>156884.39457965287</v>
      </c>
      <c r="Q2" s="2">
        <f>HLOOKUP(Q$1,'Investment Cost NREL, EUR'!$B$1:$AF$4,2,FALSE)*1000*('Cost breakdown NREL'!$B$9+SUM('Cost breakdown NREL'!$B$3:$B$8)/2)/SUM('Cost breakdown NREL'!$B$2:$B$9)</f>
        <v>153929.27440020515</v>
      </c>
      <c r="R2" s="2">
        <f>HLOOKUP(R$1,'Investment Cost NREL, EUR'!$B$1:$AF$4,2,FALSE)*1000*('Cost breakdown NREL'!$B$9+SUM('Cost breakdown NREL'!$B$3:$B$8)/2)/SUM('Cost breakdown NREL'!$B$2:$B$9)</f>
        <v>150968.00703430243</v>
      </c>
      <c r="S2" s="2">
        <f>HLOOKUP(S$1,'Investment Cost NREL, EUR'!$B$1:$AF$4,2,FALSE)*1000*('Cost breakdown NREL'!$B$9+SUM('Cost breakdown NREL'!$B$3:$B$8)/2)/SUM('Cost breakdown NREL'!$B$2:$B$9)</f>
        <v>148009.90640081587</v>
      </c>
      <c r="T2" s="2">
        <f>HLOOKUP(T$1,'Investment Cost NREL, EUR'!$B$1:$AF$4,2,FALSE)*1000*('Cost breakdown NREL'!$B$9+SUM('Cost breakdown NREL'!$B$3:$B$8)/2)/SUM('Cost breakdown NREL'!$B$2:$B$9)</f>
        <v>145051.61948895192</v>
      </c>
      <c r="U2" s="2">
        <f>HLOOKUP(U$1,'Investment Cost NREL, EUR'!$B$1:$AF$4,2,FALSE)*1000*('Cost breakdown NREL'!$B$9+SUM('Cost breakdown NREL'!$B$3:$B$8)/2)/SUM('Cost breakdown NREL'!$B$2:$B$9)</f>
        <v>142093.51885546543</v>
      </c>
      <c r="V2" s="2">
        <f>HLOOKUP(V$1,'Investment Cost NREL, EUR'!$B$1:$AF$4,2,FALSE)*1000*('Cost breakdown NREL'!$B$9+SUM('Cost breakdown NREL'!$B$3:$B$8)/2)/SUM('Cost breakdown NREL'!$B$2:$B$9)</f>
        <v>139132.25148956268</v>
      </c>
      <c r="W2" s="2">
        <f>HLOOKUP(W$1,'Investment Cost NREL, EUR'!$B$1:$AF$4,2,FALSE)*1000*('Cost breakdown NREL'!$B$9+SUM('Cost breakdown NREL'!$B$3:$B$8)/2)/SUM('Cost breakdown NREL'!$B$2:$B$9)</f>
        <v>136174.15085607613</v>
      </c>
      <c r="X2" s="2">
        <f>HLOOKUP(X$1,'Investment Cost NREL, EUR'!$B$1:$AF$4,2,FALSE)*1000*('Cost breakdown NREL'!$B$9+SUM('Cost breakdown NREL'!$B$3:$B$8)/2)/SUM('Cost breakdown NREL'!$B$2:$B$9)</f>
        <v>133219.03067662838</v>
      </c>
      <c r="Y2" s="2">
        <f>HLOOKUP(Y$1,'Investment Cost NREL, EUR'!$B$1:$AF$4,2,FALSE)*1000*('Cost breakdown NREL'!$B$9+SUM('Cost breakdown NREL'!$B$3:$B$8)/2)/SUM('Cost breakdown NREL'!$B$2:$B$9)</f>
        <v>130260.93004314188</v>
      </c>
      <c r="Z2" s="2">
        <f>HLOOKUP(Z$1,'Investment Cost NREL, EUR'!$B$1:$AF$4,2,FALSE)*1000*('Cost breakdown NREL'!$B$9+SUM('Cost breakdown NREL'!$B$3:$B$8)/2)/SUM('Cost breakdown NREL'!$B$2:$B$9)</f>
        <v>127299.66267723915</v>
      </c>
      <c r="AA2" s="2">
        <f>HLOOKUP(AA$1,'Investment Cost NREL, EUR'!$B$1:$AF$4,2,FALSE)*1000*('Cost breakdown NREL'!$B$9+SUM('Cost breakdown NREL'!$B$3:$B$8)/2)/SUM('Cost breakdown NREL'!$B$2:$B$9)</f>
        <v>124341.3757653752</v>
      </c>
      <c r="AB2" s="2">
        <f>HLOOKUP(AB$1,'Investment Cost NREL, EUR'!$B$1:$AF$4,2,FALSE)*1000*('Cost breakdown NREL'!$B$9+SUM('Cost breakdown NREL'!$B$3:$B$8)/2)/SUM('Cost breakdown NREL'!$B$2:$B$9)</f>
        <v>121383.2751318887</v>
      </c>
      <c r="AC2" s="2">
        <f>HLOOKUP(AC$1,'Investment Cost NREL, EUR'!$B$1:$AF$4,2,FALSE)*1000*('Cost breakdown NREL'!$B$9+SUM('Cost breakdown NREL'!$B$3:$B$8)/2)/SUM('Cost breakdown NREL'!$B$2:$B$9)</f>
        <v>118424.98822002472</v>
      </c>
      <c r="AD2" s="2">
        <f>HLOOKUP(AD$1,'Investment Cost NREL, EUR'!$B$1:$AF$4,2,FALSE)*1000*('Cost breakdown NREL'!$B$9+SUM('Cost breakdown NREL'!$B$3:$B$8)/2)/SUM('Cost breakdown NREL'!$B$2:$B$9)</f>
        <v>115463.72085412197</v>
      </c>
      <c r="AE2" s="2">
        <f>HLOOKUP(AE$1,'Investment Cost NREL, EUR'!$B$1:$AF$4,2,FALSE)*1000*('Cost breakdown NREL'!$B$9+SUM('Cost breakdown NREL'!$B$3:$B$8)/2)/SUM('Cost breakdown NREL'!$B$2:$B$9)</f>
        <v>112505.62022063546</v>
      </c>
      <c r="AF2" s="2">
        <f>HLOOKUP(AF$1,'Investment Cost NREL, EUR'!$B$1:$AF$4,2,FALSE)*1000*('Cost breakdown NREL'!$B$9+SUM('Cost breakdown NREL'!$B$3:$B$8)/2)/SUM('Cost breakdown NREL'!$B$2:$B$9)</f>
        <v>109550.68631956511</v>
      </c>
    </row>
    <row r="3" spans="1:32" x14ac:dyDescent="0.3">
      <c r="A3" t="s">
        <v>21</v>
      </c>
      <c r="B3" s="2">
        <f>HLOOKUP(B$1,'Investment Cost NREL, EUR'!$B$1:$AF$4,3,FALSE)*1000*('Cost breakdown NREL'!$B$9+SUM('Cost breakdown NREL'!$B$3:$B$8)/2)/SUM('Cost breakdown NREL'!$B$2:$B$9)</f>
        <v>295670.72712234</v>
      </c>
      <c r="C3" s="2">
        <f>HLOOKUP(C$1,'Investment Cost NREL, EUR'!$B$1:$AF$4,3,FALSE)*1000*('Cost breakdown NREL'!$B$9+SUM('Cost breakdown NREL'!$B$3:$B$8)/2)/SUM('Cost breakdown NREL'!$B$2:$B$9)</f>
        <v>295670.72712234</v>
      </c>
      <c r="D3" s="2">
        <f>HLOOKUP(D$1,'Investment Cost NREL, EUR'!$B$1:$AF$4,3,FALSE)*1000*('Cost breakdown NREL'!$B$9+SUM('Cost breakdown NREL'!$B$3:$B$8)/2)/SUM('Cost breakdown NREL'!$B$2:$B$9)</f>
        <v>332320.6253236754</v>
      </c>
      <c r="E3" s="2">
        <f>HLOOKUP(E$1,'Investment Cost NREL, EUR'!$B$1:$AF$4,3,FALSE)*1000*('Cost breakdown NREL'!$B$9+SUM('Cost breakdown NREL'!$B$3:$B$8)/2)/SUM('Cost breakdown NREL'!$B$2:$B$9)</f>
        <v>319560.92902691476</v>
      </c>
      <c r="F3" s="2">
        <f>HLOOKUP(F$1,'Investment Cost NREL, EUR'!$B$1:$AF$4,3,FALSE)*1000*('Cost breakdown NREL'!$B$9+SUM('Cost breakdown NREL'!$B$3:$B$8)/2)/SUM('Cost breakdown NREL'!$B$2:$B$9)</f>
        <v>305268.34796233533</v>
      </c>
      <c r="G3" s="2">
        <f>HLOOKUP(G$1,'Investment Cost NREL, EUR'!$B$1:$AF$4,3,FALSE)*1000*('Cost breakdown NREL'!$B$9+SUM('Cost breakdown NREL'!$B$3:$B$8)/2)/SUM('Cost breakdown NREL'!$B$2:$B$9)</f>
        <v>267528.72125307191</v>
      </c>
      <c r="H3" s="2">
        <f>HLOOKUP(H$1,'Investment Cost NREL, EUR'!$B$1:$AF$4,3,FALSE)*1000*('Cost breakdown NREL'!$B$9+SUM('Cost breakdown NREL'!$B$3:$B$8)/2)/SUM('Cost breakdown NREL'!$B$2:$B$9)</f>
        <v>258874.41411634957</v>
      </c>
      <c r="I3" s="2">
        <f>HLOOKUP(I$1,'Investment Cost NREL, EUR'!$B$1:$AF$4,3,FALSE)*1000*('Cost breakdown NREL'!$B$9+SUM('Cost breakdown NREL'!$B$3:$B$8)/2)/SUM('Cost breakdown NREL'!$B$2:$B$9)</f>
        <v>250219.54814449497</v>
      </c>
      <c r="J3" s="2">
        <f>HLOOKUP(J$1,'Investment Cost NREL, EUR'!$B$1:$AF$4,3,FALSE)*1000*('Cost breakdown NREL'!$B$9+SUM('Cost breakdown NREL'!$B$3:$B$8)/2)/SUM('Cost breakdown NREL'!$B$2:$B$9)</f>
        <v>241563.93705913064</v>
      </c>
      <c r="K3" s="2">
        <f>HLOOKUP(K$1,'Investment Cost NREL, EUR'!$B$1:$AF$4,3,FALSE)*1000*('Cost breakdown NREL'!$B$9+SUM('Cost breakdown NREL'!$B$3:$B$8)/2)/SUM('Cost breakdown NREL'!$B$2:$B$9)</f>
        <v>232907.58086025662</v>
      </c>
      <c r="L3" s="2">
        <f>HLOOKUP(L$1,'Investment Cost NREL, EUR'!$B$1:$AF$4,3,FALSE)*1000*('Cost breakdown NREL'!$B$9+SUM('Cost breakdown NREL'!$B$3:$B$8)/2)/SUM('Cost breakdown NREL'!$B$2:$B$9)</f>
        <v>224250.2932694956</v>
      </c>
      <c r="M3" s="2">
        <f>HLOOKUP(M$1,'Investment Cost NREL, EUR'!$B$1:$AF$4,3,FALSE)*1000*('Cost breakdown NREL'!$B$9+SUM('Cost breakdown NREL'!$B$3:$B$8)/2)/SUM('Cost breakdown NREL'!$B$2:$B$9)</f>
        <v>220791.66263587188</v>
      </c>
      <c r="N3" s="2">
        <f>HLOOKUP(N$1,'Investment Cost NREL, EUR'!$B$1:$AF$4,3,FALSE)*1000*('Cost breakdown NREL'!$B$9+SUM('Cost breakdown NREL'!$B$3:$B$8)/2)/SUM('Cost breakdown NREL'!$B$2:$B$9)</f>
        <v>217333.21828062556</v>
      </c>
      <c r="O3" s="2">
        <f>HLOOKUP(O$1,'Investment Cost NREL, EUR'!$B$1:$AF$4,3,FALSE)*1000*('Cost breakdown NREL'!$B$9+SUM('Cost breakdown NREL'!$B$3:$B$8)/2)/SUM('Cost breakdown NREL'!$B$2:$B$9)</f>
        <v>213874.77392537927</v>
      </c>
      <c r="P3" s="2">
        <f>HLOOKUP(P$1,'Investment Cost NREL, EUR'!$B$1:$AF$4,3,FALSE)*1000*('Cost breakdown NREL'!$B$9+SUM('Cost breakdown NREL'!$B$3:$B$8)/2)/SUM('Cost breakdown NREL'!$B$2:$B$9)</f>
        <v>210416.32957013301</v>
      </c>
      <c r="Q3" s="2">
        <f>HLOOKUP(Q$1,'Investment Cost NREL, EUR'!$B$1:$AF$4,3,FALSE)*1000*('Cost breakdown NREL'!$B$9+SUM('Cost breakdown NREL'!$B$3:$B$8)/2)/SUM('Cost breakdown NREL'!$B$2:$B$9)</f>
        <v>206958.25777164166</v>
      </c>
      <c r="R3" s="2">
        <f>HLOOKUP(R$1,'Investment Cost NREL, EUR'!$B$1:$AF$4,3,FALSE)*1000*('Cost breakdown NREL'!$B$9+SUM('Cost breakdown NREL'!$B$3:$B$8)/2)/SUM('Cost breakdown NREL'!$B$2:$B$9)</f>
        <v>203500.18597315016</v>
      </c>
      <c r="S3" s="2">
        <f>HLOOKUP(S$1,'Investment Cost NREL, EUR'!$B$1:$AF$4,3,FALSE)*1000*('Cost breakdown NREL'!$B$9+SUM('Cost breakdown NREL'!$B$3:$B$8)/2)/SUM('Cost breakdown NREL'!$B$2:$B$9)</f>
        <v>200042.11417465872</v>
      </c>
      <c r="T3" s="2">
        <f>HLOOKUP(T$1,'Investment Cost NREL, EUR'!$B$1:$AF$4,3,FALSE)*1000*('Cost breakdown NREL'!$B$9+SUM('Cost breakdown NREL'!$B$3:$B$8)/2)/SUM('Cost breakdown NREL'!$B$2:$B$9)</f>
        <v>196584.41493292214</v>
      </c>
      <c r="U3" s="2">
        <f>HLOOKUP(U$1,'Investment Cost NREL, EUR'!$B$1:$AF$4,3,FALSE)*1000*('Cost breakdown NREL'!$B$9+SUM('Cost breakdown NREL'!$B$3:$B$8)/2)/SUM('Cost breakdown NREL'!$B$2:$B$9)</f>
        <v>193126.71569118553</v>
      </c>
      <c r="V3" s="2">
        <f>HLOOKUP(V$1,'Investment Cost NREL, EUR'!$B$1:$AF$4,3,FALSE)*1000*('Cost breakdown NREL'!$B$9+SUM('Cost breakdown NREL'!$B$3:$B$8)/2)/SUM('Cost breakdown NREL'!$B$2:$B$9)</f>
        <v>189669.20272782643</v>
      </c>
      <c r="W3" s="2">
        <f>HLOOKUP(W$1,'Investment Cost NREL, EUR'!$B$1:$AF$4,3,FALSE)*1000*('Cost breakdown NREL'!$B$9+SUM('Cost breakdown NREL'!$B$3:$B$8)/2)/SUM('Cost breakdown NREL'!$B$2:$B$9)</f>
        <v>186211.8760428447</v>
      </c>
      <c r="X3" s="2">
        <f>HLOOKUP(X$1,'Investment Cost NREL, EUR'!$B$1:$AF$4,3,FALSE)*1000*('Cost breakdown NREL'!$B$9+SUM('Cost breakdown NREL'!$B$3:$B$8)/2)/SUM('Cost breakdown NREL'!$B$2:$B$9)</f>
        <v>182754.73563624034</v>
      </c>
      <c r="Y3" s="2">
        <f>HLOOKUP(Y$1,'Investment Cost NREL, EUR'!$B$1:$AF$4,3,FALSE)*1000*('Cost breakdown NREL'!$B$9+SUM('Cost breakdown NREL'!$B$3:$B$8)/2)/SUM('Cost breakdown NREL'!$B$2:$B$9)</f>
        <v>179297.78150801346</v>
      </c>
      <c r="Z3" s="2">
        <f>HLOOKUP(Z$1,'Investment Cost NREL, EUR'!$B$1:$AF$4,3,FALSE)*1000*('Cost breakdown NREL'!$B$9+SUM('Cost breakdown NREL'!$B$3:$B$8)/2)/SUM('Cost breakdown NREL'!$B$2:$B$9)</f>
        <v>175840.82737978661</v>
      </c>
      <c r="AA3" s="2">
        <f>HLOOKUP(AA$1,'Investment Cost NREL, EUR'!$B$1:$AF$4,3,FALSE)*1000*('Cost breakdown NREL'!$B$9+SUM('Cost breakdown NREL'!$B$3:$B$8)/2)/SUM('Cost breakdown NREL'!$B$2:$B$9)</f>
        <v>172384.24580831456</v>
      </c>
      <c r="AB3" s="2">
        <f>HLOOKUP(AB$1,'Investment Cost NREL, EUR'!$B$1:$AF$4,3,FALSE)*1000*('Cost breakdown NREL'!$B$9+SUM('Cost breakdown NREL'!$B$3:$B$8)/2)/SUM('Cost breakdown NREL'!$B$2:$B$9)</f>
        <v>168927.66423684251</v>
      </c>
      <c r="AC3" s="2">
        <f>HLOOKUP(AC$1,'Investment Cost NREL, EUR'!$B$1:$AF$4,3,FALSE)*1000*('Cost breakdown NREL'!$B$9+SUM('Cost breakdown NREL'!$B$3:$B$8)/2)/SUM('Cost breakdown NREL'!$B$2:$B$9)</f>
        <v>165471.45522212531</v>
      </c>
      <c r="AD3" s="2">
        <f>HLOOKUP(AD$1,'Investment Cost NREL, EUR'!$B$1:$AF$4,3,FALSE)*1000*('Cost breakdown NREL'!$B$9+SUM('Cost breakdown NREL'!$B$3:$B$8)/2)/SUM('Cost breakdown NREL'!$B$2:$B$9)</f>
        <v>162015.43248578554</v>
      </c>
      <c r="AE3" s="2">
        <f>HLOOKUP(AE$1,'Investment Cost NREL, EUR'!$B$1:$AF$4,3,FALSE)*1000*('Cost breakdown NREL'!$B$9+SUM('Cost breakdown NREL'!$B$3:$B$8)/2)/SUM('Cost breakdown NREL'!$B$2:$B$9)</f>
        <v>158559.59602782319</v>
      </c>
      <c r="AF3" s="2">
        <f>HLOOKUP(AF$1,'Investment Cost NREL, EUR'!$B$1:$AF$4,3,FALSE)*1000*('Cost breakdown NREL'!$B$9+SUM('Cost breakdown NREL'!$B$3:$B$8)/2)/SUM('Cost breakdown NREL'!$B$2:$B$9)</f>
        <v>155103.94584823828</v>
      </c>
    </row>
    <row r="4" spans="1:32" x14ac:dyDescent="0.3">
      <c r="A4" t="s">
        <v>22</v>
      </c>
      <c r="B4" s="2">
        <f>HLOOKUP(B$1,'Investment Cost NREL, EUR'!$B$1:$AF$4,4,FALSE)*1000*('Cost breakdown NREL'!$B$9+SUM('Cost breakdown NREL'!$B$3:$B$8)/2)/SUM('Cost breakdown NREL'!$B$2:$B$9)</f>
        <v>295670.72712234</v>
      </c>
      <c r="C4" s="2">
        <f>HLOOKUP(C$1,'Investment Cost NREL, EUR'!$B$1:$AF$4,4,FALSE)*1000*('Cost breakdown NREL'!$B$9+SUM('Cost breakdown NREL'!$B$3:$B$8)/2)/SUM('Cost breakdown NREL'!$B$2:$B$9)</f>
        <v>295670.72712234</v>
      </c>
      <c r="D4" s="2">
        <f>HLOOKUP(D$1,'Investment Cost NREL, EUR'!$B$1:$AF$4,4,FALSE)*1000*('Cost breakdown NREL'!$B$9+SUM('Cost breakdown NREL'!$B$3:$B$8)/2)/SUM('Cost breakdown NREL'!$B$2:$B$9)</f>
        <v>332320.6253236754</v>
      </c>
      <c r="E4" s="2">
        <f>HLOOKUP(E$1,'Investment Cost NREL, EUR'!$B$1:$AF$4,4,FALSE)*1000*('Cost breakdown NREL'!$B$9+SUM('Cost breakdown NREL'!$B$3:$B$8)/2)/SUM('Cost breakdown NREL'!$B$2:$B$9)</f>
        <v>344629.90050382598</v>
      </c>
      <c r="F4" s="2">
        <f>HLOOKUP(F$1,'Investment Cost NREL, EUR'!$B$1:$AF$4,4,FALSE)*1000*('Cost breakdown NREL'!$B$9+SUM('Cost breakdown NREL'!$B$3:$B$8)/2)/SUM('Cost breakdown NREL'!$B$2:$B$9)</f>
        <v>347090.26531283662</v>
      </c>
      <c r="G4" s="2">
        <f>HLOOKUP(G$1,'Investment Cost NREL, EUR'!$B$1:$AF$4,4,FALSE)*1000*('Cost breakdown NREL'!$B$9+SUM('Cost breakdown NREL'!$B$3:$B$8)/2)/SUM('Cost breakdown NREL'!$B$2:$B$9)</f>
        <v>342165.62384888937</v>
      </c>
      <c r="H4" s="2">
        <f>HLOOKUP(H$1,'Investment Cost NREL, EUR'!$B$1:$AF$4,4,FALSE)*1000*('Cost breakdown NREL'!$B$9+SUM('Cost breakdown NREL'!$B$3:$B$8)/2)/SUM('Cost breakdown NREL'!$B$2:$B$9)</f>
        <v>329351.53426592099</v>
      </c>
      <c r="I4" s="2">
        <f>HLOOKUP(I$1,'Investment Cost NREL, EUR'!$B$1:$AF$4,4,FALSE)*1000*('Cost breakdown NREL'!$B$9+SUM('Cost breakdown NREL'!$B$3:$B$8)/2)/SUM('Cost breakdown NREL'!$B$2:$B$9)</f>
        <v>316537.63096132991</v>
      </c>
      <c r="J4" s="2">
        <f>HLOOKUP(J$1,'Investment Cost NREL, EUR'!$B$1:$AF$4,4,FALSE)*1000*('Cost breakdown NREL'!$B$9+SUM('Cost breakdown NREL'!$B$3:$B$8)/2)/SUM('Cost breakdown NREL'!$B$2:$B$9)</f>
        <v>303723.91393511638</v>
      </c>
      <c r="K4" s="2">
        <f>HLOOKUP(K$1,'Investment Cost NREL, EUR'!$B$1:$AF$4,4,FALSE)*1000*('Cost breakdown NREL'!$B$9+SUM('Cost breakdown NREL'!$B$3:$B$8)/2)/SUM('Cost breakdown NREL'!$B$2:$B$9)</f>
        <v>290910.38318728027</v>
      </c>
      <c r="L4" s="2">
        <f>HLOOKUP(L$1,'Investment Cost NREL, EUR'!$B$1:$AF$4,4,FALSE)*1000*('Cost breakdown NREL'!$B$9+SUM('Cost breakdown NREL'!$B$3:$B$8)/2)/SUM('Cost breakdown NREL'!$B$2:$B$9)</f>
        <v>278097.03871782159</v>
      </c>
      <c r="M4" s="2">
        <f>HLOOKUP(M$1,'Investment Cost NREL, EUR'!$B$1:$AF$4,4,FALSE)*1000*('Cost breakdown NREL'!$B$9+SUM('Cost breakdown NREL'!$B$3:$B$8)/2)/SUM('Cost breakdown NREL'!$B$2:$B$9)</f>
        <v>276193.0874221751</v>
      </c>
      <c r="N4" s="2">
        <f>HLOOKUP(N$1,'Investment Cost NREL, EUR'!$B$1:$AF$4,4,FALSE)*1000*('Cost breakdown NREL'!$B$9+SUM('Cost breakdown NREL'!$B$3:$B$8)/2)/SUM('Cost breakdown NREL'!$B$2:$B$9)</f>
        <v>274288.94984815124</v>
      </c>
      <c r="O4" s="2">
        <f>HLOOKUP(O$1,'Investment Cost NREL, EUR'!$B$1:$AF$4,4,FALSE)*1000*('Cost breakdown NREL'!$B$9+SUM('Cost breakdown NREL'!$B$3:$B$8)/2)/SUM('Cost breakdown NREL'!$B$2:$B$9)</f>
        <v>272384.81227412733</v>
      </c>
      <c r="P4" s="2">
        <f>HLOOKUP(P$1,'Investment Cost NREL, EUR'!$B$1:$AF$4,4,FALSE)*1000*('Cost breakdown NREL'!$B$9+SUM('Cost breakdown NREL'!$B$3:$B$8)/2)/SUM('Cost breakdown NREL'!$B$2:$B$9)</f>
        <v>270480.86097848084</v>
      </c>
      <c r="Q4" s="2">
        <f>HLOOKUP(Q$1,'Investment Cost NREL, EUR'!$B$1:$AF$4,4,FALSE)*1000*('Cost breakdown NREL'!$B$9+SUM('Cost breakdown NREL'!$B$3:$B$8)/2)/SUM('Cost breakdown NREL'!$B$2:$B$9)</f>
        <v>268576.72340445698</v>
      </c>
      <c r="R4" s="2">
        <f>HLOOKUP(R$1,'Investment Cost NREL, EUR'!$B$1:$AF$4,4,FALSE)*1000*('Cost breakdown NREL'!$B$9+SUM('Cost breakdown NREL'!$B$3:$B$8)/2)/SUM('Cost breakdown NREL'!$B$2:$B$9)</f>
        <v>266672.58583043312</v>
      </c>
      <c r="S4" s="2">
        <f>HLOOKUP(S$1,'Investment Cost NREL, EUR'!$B$1:$AF$4,4,FALSE)*1000*('Cost breakdown NREL'!$B$9+SUM('Cost breakdown NREL'!$B$3:$B$8)/2)/SUM('Cost breakdown NREL'!$B$2:$B$9)</f>
        <v>264768.63453478657</v>
      </c>
      <c r="T4" s="2">
        <f>HLOOKUP(T$1,'Investment Cost NREL, EUR'!$B$1:$AF$4,4,FALSE)*1000*('Cost breakdown NREL'!$B$9+SUM('Cost breakdown NREL'!$B$3:$B$8)/2)/SUM('Cost breakdown NREL'!$B$2:$B$9)</f>
        <v>262864.49696076271</v>
      </c>
      <c r="U4" s="2">
        <f>HLOOKUP(U$1,'Investment Cost NREL, EUR'!$B$1:$AF$4,4,FALSE)*1000*('Cost breakdown NREL'!$B$9+SUM('Cost breakdown NREL'!$B$3:$B$8)/2)/SUM('Cost breakdown NREL'!$B$2:$B$9)</f>
        <v>260960.54566511625</v>
      </c>
      <c r="V4" s="2">
        <f>HLOOKUP(V$1,'Investment Cost NREL, EUR'!$B$1:$AF$4,4,FALSE)*1000*('Cost breakdown NREL'!$B$9+SUM('Cost breakdown NREL'!$B$3:$B$8)/2)/SUM('Cost breakdown NREL'!$B$2:$B$9)</f>
        <v>259056.40809109237</v>
      </c>
      <c r="W4" s="2">
        <f>HLOOKUP(W$1,'Investment Cost NREL, EUR'!$B$1:$AF$4,4,FALSE)*1000*('Cost breakdown NREL'!$B$9+SUM('Cost breakdown NREL'!$B$3:$B$8)/2)/SUM('Cost breakdown NREL'!$B$2:$B$9)</f>
        <v>257152.27051706851</v>
      </c>
      <c r="X4" s="2">
        <f>HLOOKUP(X$1,'Investment Cost NREL, EUR'!$B$1:$AF$4,4,FALSE)*1000*('Cost breakdown NREL'!$B$9+SUM('Cost breakdown NREL'!$B$3:$B$8)/2)/SUM('Cost breakdown NREL'!$B$2:$B$9)</f>
        <v>255248.31922142199</v>
      </c>
      <c r="Y4" s="2">
        <f>HLOOKUP(Y$1,'Investment Cost NREL, EUR'!$B$1:$AF$4,4,FALSE)*1000*('Cost breakdown NREL'!$B$9+SUM('Cost breakdown NREL'!$B$3:$B$8)/2)/SUM('Cost breakdown NREL'!$B$2:$B$9)</f>
        <v>253344.18164739819</v>
      </c>
      <c r="Z4" s="2">
        <f>HLOOKUP(Z$1,'Investment Cost NREL, EUR'!$B$1:$AF$4,4,FALSE)*1000*('Cost breakdown NREL'!$B$9+SUM('Cost breakdown NREL'!$B$3:$B$8)/2)/SUM('Cost breakdown NREL'!$B$2:$B$9)</f>
        <v>251440.04407337433</v>
      </c>
      <c r="AA4" s="2">
        <f>HLOOKUP(AA$1,'Investment Cost NREL, EUR'!$B$1:$AF$4,4,FALSE)*1000*('Cost breakdown NREL'!$B$9+SUM('Cost breakdown NREL'!$B$3:$B$8)/2)/SUM('Cost breakdown NREL'!$B$2:$B$9)</f>
        <v>249536.09277772781</v>
      </c>
      <c r="AB4" s="2">
        <f>HLOOKUP(AB$1,'Investment Cost NREL, EUR'!$B$1:$AF$4,4,FALSE)*1000*('Cost breakdown NREL'!$B$9+SUM('Cost breakdown NREL'!$B$3:$B$8)/2)/SUM('Cost breakdown NREL'!$B$2:$B$9)</f>
        <v>247631.95520370395</v>
      </c>
      <c r="AC4" s="2">
        <f>HLOOKUP(AC$1,'Investment Cost NREL, EUR'!$B$1:$AF$4,4,FALSE)*1000*('Cost breakdown NREL'!$B$9+SUM('Cost breakdown NREL'!$B$3:$B$8)/2)/SUM('Cost breakdown NREL'!$B$2:$B$9)</f>
        <v>245727.81762968007</v>
      </c>
      <c r="AD4" s="2">
        <f>HLOOKUP(AD$1,'Investment Cost NREL, EUR'!$B$1:$AF$4,4,FALSE)*1000*('Cost breakdown NREL'!$B$9+SUM('Cost breakdown NREL'!$B$3:$B$8)/2)/SUM('Cost breakdown NREL'!$B$2:$B$9)</f>
        <v>243823.86633403358</v>
      </c>
      <c r="AE4" s="2">
        <f>HLOOKUP(AE$1,'Investment Cost NREL, EUR'!$B$1:$AF$4,4,FALSE)*1000*('Cost breakdown NREL'!$B$9+SUM('Cost breakdown NREL'!$B$3:$B$8)/2)/SUM('Cost breakdown NREL'!$B$2:$B$9)</f>
        <v>241919.72876000969</v>
      </c>
      <c r="AF4" s="2">
        <f>HLOOKUP(AF$1,'Investment Cost NREL, EUR'!$B$1:$AF$4,4,FALSE)*1000*('Cost breakdown NREL'!$B$9+SUM('Cost breakdown NREL'!$B$3:$B$8)/2)/SUM('Cost breakdown NREL'!$B$2:$B$9)</f>
        <v>240015.5911859858</v>
      </c>
    </row>
    <row r="5" spans="1:32" x14ac:dyDescent="0.3">
      <c r="B5" s="2"/>
      <c r="C5" s="2"/>
      <c r="F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3386-D65F-4F42-82AA-9369535BE7EB}">
  <dimension ref="A1:AF4"/>
  <sheetViews>
    <sheetView workbookViewId="0">
      <selection activeCell="C5" sqref="C5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2" width="9.5546875" bestFit="1" customWidth="1"/>
  </cols>
  <sheetData>
    <row r="1" spans="1:32" x14ac:dyDescent="0.3">
      <c r="A1" t="s">
        <v>18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20</v>
      </c>
      <c r="B2" s="2">
        <f>HLOOKUP(B$1,'Investment Cost NREL, EUR'!$B$1:$AF$4,2,FALSE)/5*1000*('Cost breakdown NREL'!$B$2+SUM('Cost breakdown NREL'!$B$3:$B$8)/2)/SUM('Cost breakdown NREL'!$B$2:$B$9)</f>
        <v>234285.20941424163</v>
      </c>
      <c r="C2" s="2">
        <f>HLOOKUP(C$1,'Investment Cost NREL, EUR'!$B$1:$AF$4,2,FALSE)/5*1000*('Cost breakdown NREL'!$B$2+SUM('Cost breakdown NREL'!$B$3:$B$8)/2)/SUM('Cost breakdown NREL'!$B$2:$B$9)</f>
        <v>234285.20941424163</v>
      </c>
      <c r="D2" s="2">
        <f>HLOOKUP(D$1,'Investment Cost NREL, EUR'!$B$1:$AF$4,2,FALSE)/5*1000*('Cost breakdown NREL'!$B$2+SUM('Cost breakdown NREL'!$B$3:$B$8)/2)/SUM('Cost breakdown NREL'!$B$2:$B$9)</f>
        <v>263326.05887093366</v>
      </c>
      <c r="E2" s="2">
        <f>HLOOKUP(E$1,'Investment Cost NREL, EUR'!$B$1:$AF$4,2,FALSE)/5*1000*('Cost breakdown NREL'!$B$2+SUM('Cost breakdown NREL'!$B$3:$B$8)/2)/SUM('Cost breakdown NREL'!$B$2:$B$9)</f>
        <v>189436.67818917381</v>
      </c>
      <c r="F2" s="2">
        <f>HLOOKUP(F$1,'Investment Cost NREL, EUR'!$B$1:$AF$4,2,FALSE)/5*1000*('Cost breakdown NREL'!$B$2+SUM('Cost breakdown NREL'!$B$3:$B$8)/2)/SUM('Cost breakdown NREL'!$B$2:$B$9)</f>
        <v>178803.26491503586</v>
      </c>
      <c r="G2" s="2">
        <f>HLOOKUP(G$1,'Investment Cost NREL, EUR'!$B$1:$AF$4,2,FALSE)/5*1000*('Cost breakdown NREL'!$B$2+SUM('Cost breakdown NREL'!$B$3:$B$8)/2)/SUM('Cost breakdown NREL'!$B$2:$B$9)</f>
        <v>169706.26472766226</v>
      </c>
      <c r="H2" s="2">
        <f>HLOOKUP(H$1,'Investment Cost NREL, EUR'!$B$1:$AF$4,2,FALSE)/5*1000*('Cost breakdown NREL'!$B$2+SUM('Cost breakdown NREL'!$B$3:$B$8)/2)/SUM('Cost breakdown NREL'!$B$2:$B$9)</f>
        <v>162502.88001632856</v>
      </c>
      <c r="I2" s="2">
        <f>HLOOKUP(I$1,'Investment Cost NREL, EUR'!$B$1:$AF$4,2,FALSE)/5*1000*('Cost breakdown NREL'!$B$2+SUM('Cost breakdown NREL'!$B$3:$B$8)/2)/SUM('Cost breakdown NREL'!$B$2:$B$9)</f>
        <v>155299.49530499487</v>
      </c>
      <c r="J2" s="2">
        <f>HLOOKUP(J$1,'Investment Cost NREL, EUR'!$B$1:$AF$4,2,FALSE)/5*1000*('Cost breakdown NREL'!$B$2+SUM('Cost breakdown NREL'!$B$3:$B$8)/2)/SUM('Cost breakdown NREL'!$B$2:$B$9)</f>
        <v>148096.11059366117</v>
      </c>
      <c r="K2" s="2">
        <f>HLOOKUP(K$1,'Investment Cost NREL, EUR'!$B$1:$AF$4,2,FALSE)/5*1000*('Cost breakdown NREL'!$B$2+SUM('Cost breakdown NREL'!$B$3:$B$8)/2)/SUM('Cost breakdown NREL'!$B$2:$B$9)</f>
        <v>140892.43067374133</v>
      </c>
      <c r="L2" s="2">
        <f>HLOOKUP(L$1,'Investment Cost NREL, EUR'!$B$1:$AF$4,2,FALSE)/5*1000*('Cost breakdown NREL'!$B$2+SUM('Cost breakdown NREL'!$B$3:$B$8)/2)/SUM('Cost breakdown NREL'!$B$2:$B$9)</f>
        <v>133691.40763109707</v>
      </c>
      <c r="M2" s="2">
        <f>HLOOKUP(M$1,'Investment Cost NREL, EUR'!$B$1:$AF$4,2,FALSE)/5*1000*('Cost breakdown NREL'!$B$2+SUM('Cost breakdown NREL'!$B$3:$B$8)/2)/SUM('Cost breakdown NREL'!$B$2:$B$9)</f>
        <v>131347.30385254926</v>
      </c>
      <c r="N2" s="2">
        <f>HLOOKUP(N$1,'Investment Cost NREL, EUR'!$B$1:$AF$4,2,FALSE)/5*1000*('Cost breakdown NREL'!$B$2+SUM('Cost breakdown NREL'!$B$3:$B$8)/2)/SUM('Cost breakdown NREL'!$B$2:$B$9)</f>
        <v>129003.20007400145</v>
      </c>
      <c r="O2" s="2">
        <f>HLOOKUP(O$1,'Investment Cost NREL, EUR'!$B$1:$AF$4,2,FALSE)/5*1000*('Cost breakdown NREL'!$B$2+SUM('Cost breakdown NREL'!$B$3:$B$8)/2)/SUM('Cost breakdown NREL'!$B$2:$B$9)</f>
        <v>126656.88223105727</v>
      </c>
      <c r="P2" s="2">
        <f>HLOOKUP(P$1,'Investment Cost NREL, EUR'!$B$1:$AF$4,2,FALSE)/5*1000*('Cost breakdown NREL'!$B$2+SUM('Cost breakdown NREL'!$B$3:$B$8)/2)/SUM('Cost breakdown NREL'!$B$2:$B$9)</f>
        <v>124312.92605680255</v>
      </c>
      <c r="Q2" s="2">
        <f>HLOOKUP(Q$1,'Investment Cost NREL, EUR'!$B$1:$AF$4,2,FALSE)/5*1000*('Cost breakdown NREL'!$B$2+SUM('Cost breakdown NREL'!$B$3:$B$8)/2)/SUM('Cost breakdown NREL'!$B$2:$B$9)</f>
        <v>121971.33155123725</v>
      </c>
      <c r="R2" s="2">
        <f>HLOOKUP(R$1,'Investment Cost NREL, EUR'!$B$1:$AF$4,2,FALSE)/5*1000*('Cost breakdown NREL'!$B$2+SUM('Cost breakdown NREL'!$B$3:$B$8)/2)/SUM('Cost breakdown NREL'!$B$2:$B$9)</f>
        <v>119624.86610400002</v>
      </c>
      <c r="S2" s="2">
        <f>HLOOKUP(S$1,'Investment Cost NREL, EUR'!$B$1:$AF$4,2,FALSE)/5*1000*('Cost breakdown NREL'!$B$2+SUM('Cost breakdown NREL'!$B$3:$B$8)/2)/SUM('Cost breakdown NREL'!$B$2:$B$9)</f>
        <v>117280.90992974529</v>
      </c>
      <c r="T2" s="2">
        <f>HLOOKUP(T$1,'Investment Cost NREL, EUR'!$B$1:$AF$4,2,FALSE)/5*1000*('Cost breakdown NREL'!$B$2+SUM('Cost breakdown NREL'!$B$3:$B$8)/2)/SUM('Cost breakdown NREL'!$B$2:$B$9)</f>
        <v>114936.80615119748</v>
      </c>
      <c r="U2" s="2">
        <f>HLOOKUP(U$1,'Investment Cost NREL, EUR'!$B$1:$AF$4,2,FALSE)/5*1000*('Cost breakdown NREL'!$B$2+SUM('Cost breakdown NREL'!$B$3:$B$8)/2)/SUM('Cost breakdown NREL'!$B$2:$B$9)</f>
        <v>112592.84997694279</v>
      </c>
      <c r="V2" s="2">
        <f>HLOOKUP(V$1,'Investment Cost NREL, EUR'!$B$1:$AF$4,2,FALSE)/5*1000*('Cost breakdown NREL'!$B$2+SUM('Cost breakdown NREL'!$B$3:$B$8)/2)/SUM('Cost breakdown NREL'!$B$2:$B$9)</f>
        <v>110246.38452970554</v>
      </c>
      <c r="W2" s="2">
        <f>HLOOKUP(W$1,'Investment Cost NREL, EUR'!$B$1:$AF$4,2,FALSE)/5*1000*('Cost breakdown NREL'!$B$2+SUM('Cost breakdown NREL'!$B$3:$B$8)/2)/SUM('Cost breakdown NREL'!$B$2:$B$9)</f>
        <v>107902.42835545079</v>
      </c>
      <c r="X2" s="2">
        <f>HLOOKUP(X$1,'Investment Cost NREL, EUR'!$B$1:$AF$4,2,FALSE)/5*1000*('Cost breakdown NREL'!$B$2+SUM('Cost breakdown NREL'!$B$3:$B$8)/2)/SUM('Cost breakdown NREL'!$B$2:$B$9)</f>
        <v>105560.8338498855</v>
      </c>
      <c r="Y2" s="2">
        <f>HLOOKUP(Y$1,'Investment Cost NREL, EUR'!$B$1:$AF$4,2,FALSE)/5*1000*('Cost breakdown NREL'!$B$2+SUM('Cost breakdown NREL'!$B$3:$B$8)/2)/SUM('Cost breakdown NREL'!$B$2:$B$9)</f>
        <v>103216.87767563078</v>
      </c>
      <c r="Z2" s="2">
        <f>HLOOKUP(Z$1,'Investment Cost NREL, EUR'!$B$1:$AF$4,2,FALSE)/5*1000*('Cost breakdown NREL'!$B$2+SUM('Cost breakdown NREL'!$B$3:$B$8)/2)/SUM('Cost breakdown NREL'!$B$2:$B$9)</f>
        <v>100870.41222839357</v>
      </c>
      <c r="AA2" s="2">
        <f>HLOOKUP(AA$1,'Investment Cost NREL, EUR'!$B$1:$AF$4,2,FALSE)/5*1000*('Cost breakdown NREL'!$B$2+SUM('Cost breakdown NREL'!$B$3:$B$8)/2)/SUM('Cost breakdown NREL'!$B$2:$B$9)</f>
        <v>98526.308449845747</v>
      </c>
      <c r="AB2" s="2">
        <f>HLOOKUP(AB$1,'Investment Cost NREL, EUR'!$B$1:$AF$4,2,FALSE)/5*1000*('Cost breakdown NREL'!$B$2+SUM('Cost breakdown NREL'!$B$3:$B$8)/2)/SUM('Cost breakdown NREL'!$B$2:$B$9)</f>
        <v>96182.352275591023</v>
      </c>
      <c r="AC2" s="2">
        <f>HLOOKUP(AC$1,'Investment Cost NREL, EUR'!$B$1:$AF$4,2,FALSE)/5*1000*('Cost breakdown NREL'!$B$2+SUM('Cost breakdown NREL'!$B$3:$B$8)/2)/SUM('Cost breakdown NREL'!$B$2:$B$9)</f>
        <v>93838.248497043183</v>
      </c>
      <c r="AD2" s="2">
        <f>HLOOKUP(AD$1,'Investment Cost NREL, EUR'!$B$1:$AF$4,2,FALSE)/5*1000*('Cost breakdown NREL'!$B$2+SUM('Cost breakdown NREL'!$B$3:$B$8)/2)/SUM('Cost breakdown NREL'!$B$2:$B$9)</f>
        <v>91491.783049805977</v>
      </c>
      <c r="AE2" s="2">
        <f>HLOOKUP(AE$1,'Investment Cost NREL, EUR'!$B$1:$AF$4,2,FALSE)/5*1000*('Cost breakdown NREL'!$B$2+SUM('Cost breakdown NREL'!$B$3:$B$8)/2)/SUM('Cost breakdown NREL'!$B$2:$B$9)</f>
        <v>89147.826875551254</v>
      </c>
      <c r="AF2" s="2">
        <f>HLOOKUP(AF$1,'Investment Cost NREL, EUR'!$B$1:$AF$4,2,FALSE)/5*1000*('Cost breakdown NREL'!$B$2+SUM('Cost breakdown NREL'!$B$3:$B$8)/2)/SUM('Cost breakdown NREL'!$B$2:$B$9)</f>
        <v>86806.379974279029</v>
      </c>
    </row>
    <row r="3" spans="1:32" x14ac:dyDescent="0.3">
      <c r="A3" t="s">
        <v>21</v>
      </c>
      <c r="B3" s="2">
        <f>HLOOKUP(B$1,'Investment Cost NREL, EUR'!$B$1:$AF$4,3,FALSE)/5*1000*('Cost breakdown NREL'!$B$2+SUM('Cost breakdown NREL'!$B$3:$B$8)/2)/SUM('Cost breakdown NREL'!$B$2:$B$9)</f>
        <v>234285.20941424163</v>
      </c>
      <c r="C3" s="2">
        <f>HLOOKUP(C$1,'Investment Cost NREL, EUR'!$B$1:$AF$4,3,FALSE)/5*1000*('Cost breakdown NREL'!$B$2+SUM('Cost breakdown NREL'!$B$3:$B$8)/2)/SUM('Cost breakdown NREL'!$B$2:$B$9)</f>
        <v>234285.20941424163</v>
      </c>
      <c r="D3" s="2">
        <f>HLOOKUP(D$1,'Investment Cost NREL, EUR'!$B$1:$AF$4,3,FALSE)/5*1000*('Cost breakdown NREL'!$B$2+SUM('Cost breakdown NREL'!$B$3:$B$8)/2)/SUM('Cost breakdown NREL'!$B$2:$B$9)</f>
        <v>263326.05887093366</v>
      </c>
      <c r="E3" s="2">
        <f>HLOOKUP(E$1,'Investment Cost NREL, EUR'!$B$1:$AF$4,3,FALSE)/5*1000*('Cost breakdown NREL'!$B$2+SUM('Cost breakdown NREL'!$B$3:$B$8)/2)/SUM('Cost breakdown NREL'!$B$2:$B$9)</f>
        <v>253215.46000291719</v>
      </c>
      <c r="F3" s="2">
        <f>HLOOKUP(F$1,'Investment Cost NREL, EUR'!$B$1:$AF$4,3,FALSE)/5*1000*('Cost breakdown NREL'!$B$2+SUM('Cost breakdown NREL'!$B$3:$B$8)/2)/SUM('Cost breakdown NREL'!$B$2:$B$9)</f>
        <v>241890.22540707077</v>
      </c>
      <c r="G3" s="2">
        <f>HLOOKUP(G$1,'Investment Cost NREL, EUR'!$B$1:$AF$4,3,FALSE)/5*1000*('Cost breakdown NREL'!$B$2+SUM('Cost breakdown NREL'!$B$3:$B$8)/2)/SUM('Cost breakdown NREL'!$B$2:$B$9)</f>
        <v>211985.89083580763</v>
      </c>
      <c r="H3" s="2">
        <f>HLOOKUP(H$1,'Investment Cost NREL, EUR'!$B$1:$AF$4,3,FALSE)/5*1000*('Cost breakdown NREL'!$B$2+SUM('Cost breakdown NREL'!$B$3:$B$8)/2)/SUM('Cost breakdown NREL'!$B$2:$B$9)</f>
        <v>205128.34298318165</v>
      </c>
      <c r="I3" s="2">
        <f>HLOOKUP(I$1,'Investment Cost NREL, EUR'!$B$1:$AF$4,3,FALSE)/5*1000*('Cost breakdown NREL'!$B$2+SUM('Cost breakdown NREL'!$B$3:$B$8)/2)/SUM('Cost breakdown NREL'!$B$2:$B$9)</f>
        <v>198270.35231767647</v>
      </c>
      <c r="J3" s="2">
        <f>HLOOKUP(J$1,'Investment Cost NREL, EUR'!$B$1:$AF$4,3,FALSE)/5*1000*('Cost breakdown NREL'!$B$2+SUM('Cost breakdown NREL'!$B$3:$B$8)/2)/SUM('Cost breakdown NREL'!$B$2:$B$9)</f>
        <v>191411.77123499889</v>
      </c>
      <c r="K3" s="2">
        <f>HLOOKUP(K$1,'Investment Cost NREL, EUR'!$B$1:$AF$4,3,FALSE)/5*1000*('Cost breakdown NREL'!$B$2+SUM('Cost breakdown NREL'!$B$3:$B$8)/2)/SUM('Cost breakdown NREL'!$B$2:$B$9)</f>
        <v>184552.59973514895</v>
      </c>
      <c r="L3" s="2">
        <f>HLOOKUP(L$1,'Investment Cost NREL, EUR'!$B$1:$AF$4,3,FALSE)/5*1000*('Cost breakdown NREL'!$B$2+SUM('Cost breakdown NREL'!$B$3:$B$8)/2)/SUM('Cost breakdown NREL'!$B$2:$B$9)</f>
        <v>177692.69021383356</v>
      </c>
      <c r="M3" s="2">
        <f>HLOOKUP(M$1,'Investment Cost NREL, EUR'!$B$1:$AF$4,3,FALSE)/5*1000*('Cost breakdown NREL'!$B$2+SUM('Cost breakdown NREL'!$B$3:$B$8)/2)/SUM('Cost breakdown NREL'!$B$2:$B$9)</f>
        <v>174952.12130404849</v>
      </c>
      <c r="N3" s="2">
        <f>HLOOKUP(N$1,'Investment Cost NREL, EUR'!$B$1:$AF$4,3,FALSE)/5*1000*('Cost breakdown NREL'!$B$2+SUM('Cost breakdown NREL'!$B$3:$B$8)/2)/SUM('Cost breakdown NREL'!$B$2:$B$9)</f>
        <v>172211.69999855643</v>
      </c>
      <c r="O3" s="2">
        <f>HLOOKUP(O$1,'Investment Cost NREL, EUR'!$B$1:$AF$4,3,FALSE)/5*1000*('Cost breakdown NREL'!$B$2+SUM('Cost breakdown NREL'!$B$3:$B$8)/2)/SUM('Cost breakdown NREL'!$B$2:$B$9)</f>
        <v>169471.27869306441</v>
      </c>
      <c r="P3" s="2">
        <f>HLOOKUP(P$1,'Investment Cost NREL, EUR'!$B$1:$AF$4,3,FALSE)/5*1000*('Cost breakdown NREL'!$B$2+SUM('Cost breakdown NREL'!$B$3:$B$8)/2)/SUM('Cost breakdown NREL'!$B$2:$B$9)</f>
        <v>166730.85738757241</v>
      </c>
      <c r="Q3" s="2">
        <f>HLOOKUP(Q$1,'Investment Cost NREL, EUR'!$B$1:$AF$4,3,FALSE)/5*1000*('Cost breakdown NREL'!$B$2+SUM('Cost breakdown NREL'!$B$3:$B$8)/2)/SUM('Cost breakdown NREL'!$B$2:$B$9)</f>
        <v>163990.73129066662</v>
      </c>
      <c r="R3" s="2">
        <f>HLOOKUP(R$1,'Investment Cost NREL, EUR'!$B$1:$AF$4,3,FALSE)/5*1000*('Cost breakdown NREL'!$B$2+SUM('Cost breakdown NREL'!$B$3:$B$8)/2)/SUM('Cost breakdown NREL'!$B$2:$B$9)</f>
        <v>161250.60519376074</v>
      </c>
      <c r="S3" s="2">
        <f>HLOOKUP(S$1,'Investment Cost NREL, EUR'!$B$1:$AF$4,3,FALSE)/5*1000*('Cost breakdown NREL'!$B$2+SUM('Cost breakdown NREL'!$B$3:$B$8)/2)/SUM('Cost breakdown NREL'!$B$2:$B$9)</f>
        <v>158510.47909685489</v>
      </c>
      <c r="T3" s="2">
        <f>HLOOKUP(T$1,'Investment Cost NREL, EUR'!$B$1:$AF$4,3,FALSE)/5*1000*('Cost breakdown NREL'!$B$2+SUM('Cost breakdown NREL'!$B$3:$B$8)/2)/SUM('Cost breakdown NREL'!$B$2:$B$9)</f>
        <v>155770.64820853525</v>
      </c>
      <c r="U3" s="2">
        <f>HLOOKUP(U$1,'Investment Cost NREL, EUR'!$B$1:$AF$4,3,FALSE)/5*1000*('Cost breakdown NREL'!$B$2+SUM('Cost breakdown NREL'!$B$3:$B$8)/2)/SUM('Cost breakdown NREL'!$B$2:$B$9)</f>
        <v>153030.81732021557</v>
      </c>
      <c r="V3" s="2">
        <f>HLOOKUP(V$1,'Investment Cost NREL, EUR'!$B$1:$AF$4,3,FALSE)/5*1000*('Cost breakdown NREL'!$B$2+SUM('Cost breakdown NREL'!$B$3:$B$8)/2)/SUM('Cost breakdown NREL'!$B$2:$B$9)</f>
        <v>150291.13403618903</v>
      </c>
      <c r="W3" s="2">
        <f>HLOOKUP(W$1,'Investment Cost NREL, EUR'!$B$1:$AF$4,3,FALSE)/5*1000*('Cost breakdown NREL'!$B$2+SUM('Cost breakdown NREL'!$B$3:$B$8)/2)/SUM('Cost breakdown NREL'!$B$2:$B$9)</f>
        <v>147551.59835645556</v>
      </c>
      <c r="X3" s="2">
        <f>HLOOKUP(X$1,'Investment Cost NREL, EUR'!$B$1:$AF$4,3,FALSE)/5*1000*('Cost breakdown NREL'!$B$2+SUM('Cost breakdown NREL'!$B$3:$B$8)/2)/SUM('Cost breakdown NREL'!$B$2:$B$9)</f>
        <v>144812.21028101514</v>
      </c>
      <c r="Y3" s="2">
        <f>HLOOKUP(Y$1,'Investment Cost NREL, EUR'!$B$1:$AF$4,3,FALSE)/5*1000*('Cost breakdown NREL'!$B$2+SUM('Cost breakdown NREL'!$B$3:$B$8)/2)/SUM('Cost breakdown NREL'!$B$2:$B$9)</f>
        <v>142072.96980986785</v>
      </c>
      <c r="Z3" s="2">
        <f>HLOOKUP(Z$1,'Investment Cost NREL, EUR'!$B$1:$AF$4,3,FALSE)/5*1000*('Cost breakdown NREL'!$B$2+SUM('Cost breakdown NREL'!$B$3:$B$8)/2)/SUM('Cost breakdown NREL'!$B$2:$B$9)</f>
        <v>139333.72933872056</v>
      </c>
      <c r="AA3" s="2">
        <f>HLOOKUP(AA$1,'Investment Cost NREL, EUR'!$B$1:$AF$4,3,FALSE)/5*1000*('Cost breakdown NREL'!$B$2+SUM('Cost breakdown NREL'!$B$3:$B$8)/2)/SUM('Cost breakdown NREL'!$B$2:$B$9)</f>
        <v>136594.78407615941</v>
      </c>
      <c r="AB3" s="2">
        <f>HLOOKUP(AB$1,'Investment Cost NREL, EUR'!$B$1:$AF$4,3,FALSE)/5*1000*('Cost breakdown NREL'!$B$2+SUM('Cost breakdown NREL'!$B$3:$B$8)/2)/SUM('Cost breakdown NREL'!$B$2:$B$9)</f>
        <v>133855.8388135983</v>
      </c>
      <c r="AC3" s="2">
        <f>HLOOKUP(AC$1,'Investment Cost NREL, EUR'!$B$1:$AF$4,3,FALSE)/5*1000*('Cost breakdown NREL'!$B$2+SUM('Cost breakdown NREL'!$B$3:$B$8)/2)/SUM('Cost breakdown NREL'!$B$2:$B$9)</f>
        <v>131117.18875962336</v>
      </c>
      <c r="AD3" s="2">
        <f>HLOOKUP(AD$1,'Investment Cost NREL, EUR'!$B$1:$AF$4,3,FALSE)/5*1000*('Cost breakdown NREL'!$B$2+SUM('Cost breakdown NREL'!$B$3:$B$8)/2)/SUM('Cost breakdown NREL'!$B$2:$B$9)</f>
        <v>128378.68630994151</v>
      </c>
      <c r="AE3" s="2">
        <f>HLOOKUP(AE$1,'Investment Cost NREL, EUR'!$B$1:$AF$4,3,FALSE)/5*1000*('Cost breakdown NREL'!$B$2+SUM('Cost breakdown NREL'!$B$3:$B$8)/2)/SUM('Cost breakdown NREL'!$B$2:$B$9)</f>
        <v>125640.33146455274</v>
      </c>
      <c r="AF3" s="2">
        <f>HLOOKUP(AF$1,'Investment Cost NREL, EUR'!$B$1:$AF$4,3,FALSE)/5*1000*('Cost breakdown NREL'!$B$2+SUM('Cost breakdown NREL'!$B$3:$B$8)/2)/SUM('Cost breakdown NREL'!$B$2:$B$9)</f>
        <v>122902.12422345704</v>
      </c>
    </row>
    <row r="4" spans="1:32" x14ac:dyDescent="0.3">
      <c r="A4" t="s">
        <v>22</v>
      </c>
      <c r="B4" s="2">
        <f>HLOOKUP(B$1,'Investment Cost NREL, EUR'!$B$1:$AF$4,4,FALSE)/5*1000*('Cost breakdown NREL'!$B$2+SUM('Cost breakdown NREL'!$B$3:$B$8)/2)/SUM('Cost breakdown NREL'!$B$2:$B$9)</f>
        <v>234285.20941424163</v>
      </c>
      <c r="C4" s="2">
        <f>HLOOKUP(C$1,'Investment Cost NREL, EUR'!$B$1:$AF$4,4,FALSE)/5*1000*('Cost breakdown NREL'!$B$2+SUM('Cost breakdown NREL'!$B$3:$B$8)/2)/SUM('Cost breakdown NREL'!$B$2:$B$9)</f>
        <v>234285.20941424163</v>
      </c>
      <c r="D4" s="2">
        <f>HLOOKUP(D$1,'Investment Cost NREL, EUR'!$B$1:$AF$4,4,FALSE)/5*1000*('Cost breakdown NREL'!$B$2+SUM('Cost breakdown NREL'!$B$3:$B$8)/2)/SUM('Cost breakdown NREL'!$B$2:$B$9)</f>
        <v>263326.05887093366</v>
      </c>
      <c r="E4" s="2">
        <f>HLOOKUP(E$1,'Investment Cost NREL, EUR'!$B$1:$AF$4,4,FALSE)/5*1000*('Cost breakdown NREL'!$B$2+SUM('Cost breakdown NREL'!$B$3:$B$8)/2)/SUM('Cost breakdown NREL'!$B$2:$B$9)</f>
        <v>273079.75055826054</v>
      </c>
      <c r="F4" s="2">
        <f>HLOOKUP(F$1,'Investment Cost NREL, EUR'!$B$1:$AF$4,4,FALSE)/5*1000*('Cost breakdown NREL'!$B$2+SUM('Cost breakdown NREL'!$B$3:$B$8)/2)/SUM('Cost breakdown NREL'!$B$2:$B$9)</f>
        <v>275029.30806138122</v>
      </c>
      <c r="G4" s="2">
        <f>HLOOKUP(G$1,'Investment Cost NREL, EUR'!$B$1:$AF$4,4,FALSE)/5*1000*('Cost breakdown NREL'!$B$2+SUM('Cost breakdown NREL'!$B$3:$B$8)/2)/SUM('Cost breakdown NREL'!$B$2:$B$9)</f>
        <v>271127.09336498502</v>
      </c>
      <c r="H4" s="2">
        <f>HLOOKUP(H$1,'Investment Cost NREL, EUR'!$B$1:$AF$4,4,FALSE)/5*1000*('Cost breakdown NREL'!$B$2+SUM('Cost breakdown NREL'!$B$3:$B$8)/2)/SUM('Cost breakdown NREL'!$B$2:$B$9)</f>
        <v>260973.39404338662</v>
      </c>
      <c r="I4" s="2">
        <f>HLOOKUP(I$1,'Investment Cost NREL, EUR'!$B$1:$AF$4,4,FALSE)/5*1000*('Cost breakdown NREL'!$B$2+SUM('Cost breakdown NREL'!$B$3:$B$8)/2)/SUM('Cost breakdown NREL'!$B$2:$B$9)</f>
        <v>250819.8423260813</v>
      </c>
      <c r="J4" s="2">
        <f>HLOOKUP(J$1,'Investment Cost NREL, EUR'!$B$1:$AF$4,4,FALSE)/5*1000*('Cost breakdown NREL'!$B$2+SUM('Cost breakdown NREL'!$B$3:$B$8)/2)/SUM('Cost breakdown NREL'!$B$2:$B$9)</f>
        <v>240666.43821306911</v>
      </c>
      <c r="K4" s="2">
        <f>HLOOKUP(K$1,'Investment Cost NREL, EUR'!$B$1:$AF$4,4,FALSE)/5*1000*('Cost breakdown NREL'!$B$2+SUM('Cost breakdown NREL'!$B$3:$B$8)/2)/SUM('Cost breakdown NREL'!$B$2:$B$9)</f>
        <v>230513.18170434996</v>
      </c>
      <c r="L4" s="2">
        <f>HLOOKUP(L$1,'Investment Cost NREL, EUR'!$B$1:$AF$4,4,FALSE)/5*1000*('Cost breakdown NREL'!$B$2+SUM('Cost breakdown NREL'!$B$3:$B$8)/2)/SUM('Cost breakdown NREL'!$B$2:$B$9)</f>
        <v>220360.07279992398</v>
      </c>
      <c r="M4" s="2">
        <f>HLOOKUP(M$1,'Investment Cost NREL, EUR'!$B$1:$AF$4,4,FALSE)/5*1000*('Cost breakdown NREL'!$B$2+SUM('Cost breakdown NREL'!$B$3:$B$8)/2)/SUM('Cost breakdown NREL'!$B$2:$B$9)</f>
        <v>218851.4093202604</v>
      </c>
      <c r="N4" s="2">
        <f>HLOOKUP(N$1,'Investment Cost NREL, EUR'!$B$1:$AF$4,4,FALSE)/5*1000*('Cost breakdown NREL'!$B$2+SUM('Cost breakdown NREL'!$B$3:$B$8)/2)/SUM('Cost breakdown NREL'!$B$2:$B$9)</f>
        <v>217342.59823630378</v>
      </c>
      <c r="O4" s="2">
        <f>HLOOKUP(O$1,'Investment Cost NREL, EUR'!$B$1:$AF$4,4,FALSE)/5*1000*('Cost breakdown NREL'!$B$2+SUM('Cost breakdown NREL'!$B$3:$B$8)/2)/SUM('Cost breakdown NREL'!$B$2:$B$9)</f>
        <v>215833.7871523471</v>
      </c>
      <c r="P4" s="2">
        <f>HLOOKUP(P$1,'Investment Cost NREL, EUR'!$B$1:$AF$4,4,FALSE)/5*1000*('Cost breakdown NREL'!$B$2+SUM('Cost breakdown NREL'!$B$3:$B$8)/2)/SUM('Cost breakdown NREL'!$B$2:$B$9)</f>
        <v>214325.12367268346</v>
      </c>
      <c r="Q4" s="2">
        <f>HLOOKUP(Q$1,'Investment Cost NREL, EUR'!$B$1:$AF$4,4,FALSE)/5*1000*('Cost breakdown NREL'!$B$2+SUM('Cost breakdown NREL'!$B$3:$B$8)/2)/SUM('Cost breakdown NREL'!$B$2:$B$9)</f>
        <v>212816.31258872684</v>
      </c>
      <c r="R4" s="2">
        <f>HLOOKUP(R$1,'Investment Cost NREL, EUR'!$B$1:$AF$4,4,FALSE)/5*1000*('Cost breakdown NREL'!$B$2+SUM('Cost breakdown NREL'!$B$3:$B$8)/2)/SUM('Cost breakdown NREL'!$B$2:$B$9)</f>
        <v>211307.50150477022</v>
      </c>
      <c r="S4" s="2">
        <f>HLOOKUP(S$1,'Investment Cost NREL, EUR'!$B$1:$AF$4,4,FALSE)/5*1000*('Cost breakdown NREL'!$B$2+SUM('Cost breakdown NREL'!$B$3:$B$8)/2)/SUM('Cost breakdown NREL'!$B$2:$B$9)</f>
        <v>209798.83802510661</v>
      </c>
      <c r="T4" s="2">
        <f>HLOOKUP(T$1,'Investment Cost NREL, EUR'!$B$1:$AF$4,4,FALSE)/5*1000*('Cost breakdown NREL'!$B$2+SUM('Cost breakdown NREL'!$B$3:$B$8)/2)/SUM('Cost breakdown NREL'!$B$2:$B$9)</f>
        <v>208290.02694114993</v>
      </c>
      <c r="U4" s="2">
        <f>HLOOKUP(U$1,'Investment Cost NREL, EUR'!$B$1:$AF$4,4,FALSE)/5*1000*('Cost breakdown NREL'!$B$2+SUM('Cost breakdown NREL'!$B$3:$B$8)/2)/SUM('Cost breakdown NREL'!$B$2:$B$9)</f>
        <v>206781.36346148638</v>
      </c>
      <c r="V4" s="2">
        <f>HLOOKUP(V$1,'Investment Cost NREL, EUR'!$B$1:$AF$4,4,FALSE)/5*1000*('Cost breakdown NREL'!$B$2+SUM('Cost breakdown NREL'!$B$3:$B$8)/2)/SUM('Cost breakdown NREL'!$B$2:$B$9)</f>
        <v>205272.5523775297</v>
      </c>
      <c r="W4" s="2">
        <f>HLOOKUP(W$1,'Investment Cost NREL, EUR'!$B$1:$AF$4,4,FALSE)/5*1000*('Cost breakdown NREL'!$B$2+SUM('Cost breakdown NREL'!$B$3:$B$8)/2)/SUM('Cost breakdown NREL'!$B$2:$B$9)</f>
        <v>203763.74129357305</v>
      </c>
      <c r="X4" s="2">
        <f>HLOOKUP(X$1,'Investment Cost NREL, EUR'!$B$1:$AF$4,4,FALSE)/5*1000*('Cost breakdown NREL'!$B$2+SUM('Cost breakdown NREL'!$B$3:$B$8)/2)/SUM('Cost breakdown NREL'!$B$2:$B$9)</f>
        <v>202255.07781390948</v>
      </c>
      <c r="Y4" s="2">
        <f>HLOOKUP(Y$1,'Investment Cost NREL, EUR'!$B$1:$AF$4,4,FALSE)/5*1000*('Cost breakdown NREL'!$B$2+SUM('Cost breakdown NREL'!$B$3:$B$8)/2)/SUM('Cost breakdown NREL'!$B$2:$B$9)</f>
        <v>200746.26672995285</v>
      </c>
      <c r="Z4" s="2">
        <f>HLOOKUP(Z$1,'Investment Cost NREL, EUR'!$B$1:$AF$4,4,FALSE)/5*1000*('Cost breakdown NREL'!$B$2+SUM('Cost breakdown NREL'!$B$3:$B$8)/2)/SUM('Cost breakdown NREL'!$B$2:$B$9)</f>
        <v>199237.45564599618</v>
      </c>
      <c r="AA4" s="2">
        <f>HLOOKUP(AA$1,'Investment Cost NREL, EUR'!$B$1:$AF$4,4,FALSE)/5*1000*('Cost breakdown NREL'!$B$2+SUM('Cost breakdown NREL'!$B$3:$B$8)/2)/SUM('Cost breakdown NREL'!$B$2:$B$9)</f>
        <v>197728.79216633263</v>
      </c>
      <c r="AB4" s="2">
        <f>HLOOKUP(AB$1,'Investment Cost NREL, EUR'!$B$1:$AF$4,4,FALSE)/5*1000*('Cost breakdown NREL'!$B$2+SUM('Cost breakdown NREL'!$B$3:$B$8)/2)/SUM('Cost breakdown NREL'!$B$2:$B$9)</f>
        <v>196219.98108237592</v>
      </c>
      <c r="AC4" s="2">
        <f>HLOOKUP(AC$1,'Investment Cost NREL, EUR'!$B$1:$AF$4,4,FALSE)/5*1000*('Cost breakdown NREL'!$B$2+SUM('Cost breakdown NREL'!$B$3:$B$8)/2)/SUM('Cost breakdown NREL'!$B$2:$B$9)</f>
        <v>194711.16999841927</v>
      </c>
      <c r="AD4" s="2">
        <f>HLOOKUP(AD$1,'Investment Cost NREL, EUR'!$B$1:$AF$4,4,FALSE)/5*1000*('Cost breakdown NREL'!$B$2+SUM('Cost breakdown NREL'!$B$3:$B$8)/2)/SUM('Cost breakdown NREL'!$B$2:$B$9)</f>
        <v>193202.50651875572</v>
      </c>
      <c r="AE4" s="2">
        <f>HLOOKUP(AE$1,'Investment Cost NREL, EUR'!$B$1:$AF$4,4,FALSE)/5*1000*('Cost breakdown NREL'!$B$2+SUM('Cost breakdown NREL'!$B$3:$B$8)/2)/SUM('Cost breakdown NREL'!$B$2:$B$9)</f>
        <v>191693.69543479901</v>
      </c>
      <c r="AF4" s="2">
        <f>HLOOKUP(AF$1,'Investment Cost NREL, EUR'!$B$1:$AF$4,4,FALSE)/5*1000*('Cost breakdown NREL'!$B$2+SUM('Cost breakdown NREL'!$B$3:$B$8)/2)/SUM('Cost breakdown NREL'!$B$2:$B$9)</f>
        <v>190184.88435084239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Cost, Power</vt:lpstr>
      <vt:lpstr>Investment Cost,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2024-08-08T08:31:38Z</dcterms:modified>
</cp:coreProperties>
</file>