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\Documents\MPRO\PROJ\PROJ-MPRO\Last Solutions\"/>
    </mc:Choice>
  </mc:AlternateContent>
  <xr:revisionPtr revIDLastSave="0" documentId="13_ncr:1_{FDEC62C5-319E-4A4A-B471-CD93F3357FB2}" xr6:coauthVersionLast="47" xr6:coauthVersionMax="47" xr10:uidLastSave="{00000000-0000-0000-0000-000000000000}"/>
  <bookViews>
    <workbookView xWindow="-110" yWindow="-110" windowWidth="25820" windowHeight="13900" activeTab="3" xr2:uid="{52D9C27D-0EF6-DD41-9728-0267E68F7539}"/>
  </bookViews>
  <sheets>
    <sheet name="Tableau1" sheetId="2" r:id="rId1"/>
    <sheet name="euclidean_false" sheetId="3" r:id="rId2"/>
    <sheet name="euclidean_true" sheetId="4" r:id="rId3"/>
    <sheet name="Résultats" sheetId="1" r:id="rId4"/>
  </sheets>
  <definedNames>
    <definedName name="DonnéesExternes_1" localSheetId="0" hidden="1">Tableau1!$A$1:$S$65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2" i="1"/>
  <c r="E8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4" i="4" s="1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7" i="4"/>
  <c r="E6" i="4"/>
  <c r="E5" i="4"/>
  <c r="E4" i="4"/>
  <c r="E3" i="4"/>
  <c r="E2" i="4"/>
  <c r="M3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" i="3"/>
  <c r="I34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  <c r="T62" i="2"/>
  <c r="C62" i="2" s="1"/>
  <c r="T63" i="2"/>
  <c r="I63" i="2" s="1"/>
  <c r="T64" i="2"/>
  <c r="C64" i="2" s="1"/>
  <c r="T65" i="2"/>
  <c r="C65" i="2" s="1"/>
  <c r="T60" i="2"/>
  <c r="L60" i="2" s="1"/>
  <c r="T61" i="2"/>
  <c r="L61" i="2" s="1"/>
  <c r="T58" i="2"/>
  <c r="L58" i="2" s="1"/>
  <c r="T59" i="2"/>
  <c r="C59" i="2" s="1"/>
  <c r="T56" i="2"/>
  <c r="F56" i="2" s="1"/>
  <c r="T57" i="2"/>
  <c r="F57" i="2" s="1"/>
  <c r="T54" i="2"/>
  <c r="F54" i="2" s="1"/>
  <c r="T55" i="2"/>
  <c r="F55" i="2" s="1"/>
  <c r="T52" i="2"/>
  <c r="F52" i="2" s="1"/>
  <c r="T53" i="2"/>
  <c r="F53" i="2" s="1"/>
  <c r="T50" i="2"/>
  <c r="F50" i="2" s="1"/>
  <c r="T51" i="2"/>
  <c r="F51" i="2" s="1"/>
  <c r="T48" i="2"/>
  <c r="I48" i="2" s="1"/>
  <c r="T49" i="2"/>
  <c r="F49" i="2" s="1"/>
  <c r="T46" i="2"/>
  <c r="F46" i="2" s="1"/>
  <c r="T47" i="2"/>
  <c r="F47" i="2" s="1"/>
  <c r="T44" i="2"/>
  <c r="F44" i="2" s="1"/>
  <c r="T45" i="2"/>
  <c r="I45" i="2" s="1"/>
  <c r="T42" i="2"/>
  <c r="I42" i="2" s="1"/>
  <c r="T43" i="2"/>
  <c r="I43" i="2" s="1"/>
  <c r="T40" i="2"/>
  <c r="C40" i="2" s="1"/>
  <c r="T41" i="2"/>
  <c r="F41" i="2" s="1"/>
  <c r="T38" i="2"/>
  <c r="C38" i="2" s="1"/>
  <c r="T39" i="2"/>
  <c r="L39" i="2" s="1"/>
  <c r="T36" i="2"/>
  <c r="I36" i="2" s="1"/>
  <c r="T37" i="2"/>
  <c r="C37" i="2" s="1"/>
  <c r="T34" i="2"/>
  <c r="C34" i="2" s="1"/>
  <c r="T35" i="2"/>
  <c r="L35" i="2" s="1"/>
  <c r="T32" i="2"/>
  <c r="F32" i="2" s="1"/>
  <c r="T33" i="2"/>
  <c r="F33" i="2" s="1"/>
  <c r="T26" i="2"/>
  <c r="F26" i="2" s="1"/>
  <c r="T27" i="2"/>
  <c r="F27" i="2" s="1"/>
  <c r="T30" i="2"/>
  <c r="F30" i="2" s="1"/>
  <c r="T31" i="2"/>
  <c r="F31" i="2" s="1"/>
  <c r="T28" i="2"/>
  <c r="F28" i="2" s="1"/>
  <c r="T29" i="2"/>
  <c r="F29" i="2" s="1"/>
  <c r="T20" i="2"/>
  <c r="I20" i="2" s="1"/>
  <c r="T21" i="2"/>
  <c r="I21" i="2" s="1"/>
  <c r="T24" i="2"/>
  <c r="F24" i="2" s="1"/>
  <c r="T25" i="2"/>
  <c r="I25" i="2" s="1"/>
  <c r="T22" i="2"/>
  <c r="I22" i="2" s="1"/>
  <c r="T23" i="2"/>
  <c r="F23" i="2" s="1"/>
  <c r="T14" i="2"/>
  <c r="I14" i="2" s="1"/>
  <c r="T15" i="2"/>
  <c r="I15" i="2" s="1"/>
  <c r="T18" i="2"/>
  <c r="C18" i="2" s="1"/>
  <c r="T19" i="2"/>
  <c r="I19" i="2" s="1"/>
  <c r="T16" i="2"/>
  <c r="I16" i="2" s="1"/>
  <c r="T17" i="2"/>
  <c r="C17" i="2" s="1"/>
  <c r="T8" i="2"/>
  <c r="C8" i="2" s="1"/>
  <c r="T9" i="2"/>
  <c r="L9" i="2" s="1"/>
  <c r="T12" i="2"/>
  <c r="C12" i="2" s="1"/>
  <c r="T13" i="2"/>
  <c r="F13" i="2" s="1"/>
  <c r="T10" i="2"/>
  <c r="F10" i="2" s="1"/>
  <c r="T11" i="2"/>
  <c r="F11" i="2" s="1"/>
  <c r="T2" i="2"/>
  <c r="F2" i="2" s="1"/>
  <c r="T3" i="2"/>
  <c r="F3" i="2" s="1"/>
  <c r="T6" i="2"/>
  <c r="F6" i="2" s="1"/>
  <c r="T7" i="2"/>
  <c r="F7" i="2" s="1"/>
  <c r="T4" i="2"/>
  <c r="F4" i="2" s="1"/>
  <c r="T5" i="2"/>
  <c r="F5" i="2" s="1"/>
  <c r="I34" i="4" l="1"/>
  <c r="E34" i="4"/>
  <c r="E34" i="3"/>
  <c r="L21" i="2"/>
  <c r="L27" i="2"/>
  <c r="L15" i="2"/>
  <c r="L14" i="2"/>
  <c r="L23" i="2"/>
  <c r="L22" i="2"/>
  <c r="L25" i="2"/>
  <c r="L24" i="2"/>
  <c r="L20" i="2"/>
  <c r="C43" i="2"/>
  <c r="C42" i="2"/>
  <c r="C45" i="2"/>
  <c r="C44" i="2"/>
  <c r="C47" i="2"/>
  <c r="C46" i="2"/>
  <c r="C49" i="2"/>
  <c r="C48" i="2"/>
  <c r="L51" i="2"/>
  <c r="L50" i="2"/>
  <c r="I55" i="2"/>
  <c r="L28" i="2"/>
  <c r="C29" i="2"/>
  <c r="I50" i="2"/>
  <c r="L53" i="2"/>
  <c r="C31" i="2"/>
  <c r="C30" i="2"/>
  <c r="L54" i="2"/>
  <c r="C26" i="2"/>
  <c r="L57" i="2"/>
  <c r="C33" i="2"/>
  <c r="C32" i="2"/>
  <c r="C5" i="2"/>
  <c r="I4" i="2"/>
  <c r="L31" i="2"/>
  <c r="I7" i="2"/>
  <c r="L30" i="2"/>
  <c r="I6" i="2"/>
  <c r="C3" i="2"/>
  <c r="C2" i="2"/>
  <c r="C11" i="2"/>
  <c r="I10" i="2"/>
  <c r="L43" i="2"/>
  <c r="C15" i="2"/>
  <c r="L4" i="2"/>
  <c r="I28" i="2"/>
  <c r="C50" i="2"/>
  <c r="L45" i="2"/>
  <c r="C23" i="2"/>
  <c r="L6" i="2"/>
  <c r="I30" i="2"/>
  <c r="C52" i="2"/>
  <c r="L47" i="2"/>
  <c r="I27" i="2"/>
  <c r="C55" i="2"/>
  <c r="L2" i="2"/>
  <c r="I26" i="2"/>
  <c r="C24" i="2"/>
  <c r="L11" i="2"/>
  <c r="L49" i="2"/>
  <c r="I33" i="2"/>
  <c r="C21" i="2"/>
  <c r="C57" i="2"/>
  <c r="I51" i="2"/>
  <c r="C28" i="2"/>
  <c r="I53" i="2"/>
  <c r="L52" i="2"/>
  <c r="I52" i="2"/>
  <c r="L55" i="2"/>
  <c r="C27" i="2"/>
  <c r="I54" i="2"/>
  <c r="I57" i="2"/>
  <c r="L56" i="2"/>
  <c r="I56" i="2"/>
  <c r="L29" i="2"/>
  <c r="I5" i="2"/>
  <c r="C4" i="2"/>
  <c r="C7" i="2"/>
  <c r="C6" i="2"/>
  <c r="I3" i="2"/>
  <c r="L26" i="2"/>
  <c r="I2" i="2"/>
  <c r="L33" i="2"/>
  <c r="I11" i="2"/>
  <c r="L32" i="2"/>
  <c r="C10" i="2"/>
  <c r="L5" i="2"/>
  <c r="I29" i="2"/>
  <c r="C51" i="2"/>
  <c r="L42" i="2"/>
  <c r="C14" i="2"/>
  <c r="L7" i="2"/>
  <c r="I31" i="2"/>
  <c r="C53" i="2"/>
  <c r="L44" i="2"/>
  <c r="C22" i="2"/>
  <c r="L3" i="2"/>
  <c r="C25" i="2"/>
  <c r="L46" i="2"/>
  <c r="C54" i="2"/>
  <c r="L10" i="2"/>
  <c r="L48" i="2"/>
  <c r="I32" i="2"/>
  <c r="C20" i="2"/>
  <c r="C56" i="2"/>
  <c r="F35" i="2"/>
  <c r="F9" i="2"/>
  <c r="F17" i="2"/>
  <c r="F43" i="2"/>
  <c r="F14" i="2"/>
  <c r="F45" i="2"/>
  <c r="F34" i="2"/>
  <c r="F37" i="2"/>
  <c r="F60" i="2"/>
  <c r="F65" i="2"/>
  <c r="F38" i="2"/>
  <c r="F63" i="2"/>
  <c r="F15" i="2"/>
  <c r="I64" i="2"/>
  <c r="F59" i="2"/>
  <c r="F58" i="2"/>
  <c r="F8" i="2"/>
  <c r="F39" i="2"/>
  <c r="F64" i="2"/>
  <c r="F62" i="2"/>
  <c r="I35" i="2"/>
  <c r="I34" i="2"/>
  <c r="F42" i="2"/>
  <c r="I61" i="2"/>
  <c r="I8" i="2"/>
  <c r="F22" i="2"/>
  <c r="I65" i="2"/>
  <c r="I38" i="2"/>
  <c r="I41" i="2"/>
  <c r="I62" i="2"/>
  <c r="F48" i="2"/>
  <c r="L59" i="2"/>
  <c r="C35" i="2"/>
  <c r="L34" i="2"/>
  <c r="C58" i="2"/>
  <c r="L37" i="2"/>
  <c r="I23" i="2"/>
  <c r="C9" i="2"/>
  <c r="L8" i="2"/>
  <c r="C60" i="2"/>
  <c r="L17" i="2"/>
  <c r="I47" i="2"/>
  <c r="C39" i="2"/>
  <c r="L16" i="2"/>
  <c r="L38" i="2"/>
  <c r="L64" i="2"/>
  <c r="I24" i="2"/>
  <c r="I46" i="2"/>
  <c r="C16" i="2"/>
  <c r="F12" i="2"/>
  <c r="F61" i="2"/>
  <c r="F16" i="2"/>
  <c r="F19" i="2"/>
  <c r="F18" i="2"/>
  <c r="F40" i="2"/>
  <c r="I13" i="2"/>
  <c r="I12" i="2"/>
  <c r="I9" i="2"/>
  <c r="I60" i="2"/>
  <c r="I17" i="2"/>
  <c r="F25" i="2"/>
  <c r="F21" i="2"/>
  <c r="I18" i="2"/>
  <c r="F20" i="2"/>
  <c r="L13" i="2"/>
  <c r="C13" i="2"/>
  <c r="L12" i="2"/>
  <c r="C61" i="2"/>
  <c r="L36" i="2"/>
  <c r="I44" i="2"/>
  <c r="C36" i="2"/>
  <c r="L65" i="2"/>
  <c r="L19" i="2"/>
  <c r="L41" i="2"/>
  <c r="L63" i="2"/>
  <c r="I49" i="2"/>
  <c r="C19" i="2"/>
  <c r="C41" i="2"/>
  <c r="C63" i="2"/>
  <c r="F36" i="2"/>
  <c r="I59" i="2"/>
  <c r="I58" i="2"/>
  <c r="I37" i="2"/>
  <c r="I39" i="2"/>
  <c r="I40" i="2"/>
  <c r="L18" i="2"/>
  <c r="L40" i="2"/>
  <c r="L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9DA8BD-9272-4E94-BC3C-FAC167F5952D}" keepAlive="1" name="Requête - Tableau1" description="Connexion à la requête « Tableau1 » dans le classeur." type="5" refreshedVersion="8" background="1" saveData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<sst xmlns="http://schemas.openxmlformats.org/spreadsheetml/2006/main" count="460" uniqueCount="304">
  <si>
    <t>instance</t>
  </si>
  <si>
    <t>cp_time</t>
  </si>
  <si>
    <t>cp_best</t>
  </si>
  <si>
    <t>bc_time</t>
  </si>
  <si>
    <t>bc_best</t>
  </si>
  <si>
    <t>dual_time</t>
  </si>
  <si>
    <t>dual_best</t>
  </si>
  <si>
    <t>heur_time</t>
  </si>
  <si>
    <t>heur_best</t>
  </si>
  <si>
    <t>static_best</t>
  </si>
  <si>
    <t>gap</t>
  </si>
  <si>
    <t>n_10-euclidean_false</t>
  </si>
  <si>
    <t>n_10-euclidean_true</t>
  </si>
  <si>
    <t>n_100-euclidean_false</t>
  </si>
  <si>
    <t>n_100-euclidean_true</t>
  </si>
  <si>
    <t>n_11-euclidean_false</t>
  </si>
  <si>
    <t>n_11-euclidean_true</t>
  </si>
  <si>
    <t>n_12-euclidean_false</t>
  </si>
  <si>
    <t>n_12-euclidean_true</t>
  </si>
  <si>
    <t>n_13-euclidean_false</t>
  </si>
  <si>
    <t>n_13-euclidean_true</t>
  </si>
  <si>
    <t>n_14-euclidean_false</t>
  </si>
  <si>
    <t>n_14-euclidean_true</t>
  </si>
  <si>
    <t>n_15-euclidean_false</t>
  </si>
  <si>
    <t>n_15-euclidean_true</t>
  </si>
  <si>
    <t>n_16-euclidean_false</t>
  </si>
  <si>
    <t>n_16-euclidean_true</t>
  </si>
  <si>
    <t>n_17-euclidean_false</t>
  </si>
  <si>
    <t>n_17-euclidean_true</t>
  </si>
  <si>
    <t>n_18-euclidean_false</t>
  </si>
  <si>
    <t>n_18-euclidean_true</t>
  </si>
  <si>
    <t>n_19-euclidean_false</t>
  </si>
  <si>
    <t>n_19-euclidean_true</t>
  </si>
  <si>
    <t>n_20-euclidean_false</t>
  </si>
  <si>
    <t>n_20-euclidean_true</t>
  </si>
  <si>
    <t>n_25-euclidean_false</t>
  </si>
  <si>
    <t>n_25-euclidean_true</t>
  </si>
  <si>
    <t>n_30-euclidean_false</t>
  </si>
  <si>
    <t>n_30-euclidean_true</t>
  </si>
  <si>
    <t>n_35-euclidean_false</t>
  </si>
  <si>
    <t>n_35-euclidean_true</t>
  </si>
  <si>
    <t>n_40-euclidean_false</t>
  </si>
  <si>
    <t>n_40-euclidean_true</t>
  </si>
  <si>
    <t>n_45-euclidean_false</t>
  </si>
  <si>
    <t>n_45-euclidean_true</t>
  </si>
  <si>
    <t>n_5-euclidean_false</t>
  </si>
  <si>
    <t>n_5-euclidean_true</t>
  </si>
  <si>
    <t>n_50-euclidean_false</t>
  </si>
  <si>
    <t>n_50-euclidean_true</t>
  </si>
  <si>
    <t>n_55-euclidean_false</t>
  </si>
  <si>
    <t>n_55-euclidean_true</t>
  </si>
  <si>
    <t>n_6-euclidean_false</t>
  </si>
  <si>
    <t>n_6-euclidean_true</t>
  </si>
  <si>
    <t>n_60-euclidean_false</t>
  </si>
  <si>
    <t>n_60-euclidean_true</t>
  </si>
  <si>
    <t>n_65-euclidean_false</t>
  </si>
  <si>
    <t>n_65-euclidean_true</t>
  </si>
  <si>
    <t>n_7-euclidean_false</t>
  </si>
  <si>
    <t>n_7-euclidean_true</t>
  </si>
  <si>
    <t>n_70-euclidean_false</t>
  </si>
  <si>
    <t>n_70-euclidean_true</t>
  </si>
  <si>
    <t>n_75-euclidean_false</t>
  </si>
  <si>
    <t>n_75-euclidean_true</t>
  </si>
  <si>
    <t>n_8-euclidean_false</t>
  </si>
  <si>
    <t>n_8-euclidean_true</t>
  </si>
  <si>
    <t>n_80-euclidean_false</t>
  </si>
  <si>
    <t>n_80-euclidean_true</t>
  </si>
  <si>
    <t>n_85-euclidean_false</t>
  </si>
  <si>
    <t>n_85-euclidean_true</t>
  </si>
  <si>
    <t>n_9-euclidean_false</t>
  </si>
  <si>
    <t>n_9-euclidean_true</t>
  </si>
  <si>
    <t>n_90-euclidean_false</t>
  </si>
  <si>
    <t>n_90-euclidean_true</t>
  </si>
  <si>
    <t>n_95-euclidean_false</t>
  </si>
  <si>
    <t>n_95-euclidean_true</t>
  </si>
  <si>
    <t>Static_bound</t>
  </si>
  <si>
    <t>2190.0</t>
  </si>
  <si>
    <t>4835.0</t>
  </si>
  <si>
    <t>165.4324324324325</t>
  </si>
  <si>
    <t>6418.990740740742</t>
  </si>
  <si>
    <t>2906.0</t>
  </si>
  <si>
    <t>6222.0</t>
  </si>
  <si>
    <t>2946.0</t>
  </si>
  <si>
    <t>5693.0</t>
  </si>
  <si>
    <t>2218.0</t>
  </si>
  <si>
    <t>4988.0</t>
  </si>
  <si>
    <t>3719.0</t>
  </si>
  <si>
    <t>4988.357142857142</t>
  </si>
  <si>
    <t>1854.0</t>
  </si>
  <si>
    <t>5183.466666666668</t>
  </si>
  <si>
    <t>285.15000000000026</t>
  </si>
  <si>
    <t>7912.388888888886</t>
  </si>
  <si>
    <t>207.0</t>
  </si>
  <si>
    <t>3637.5032679738592</t>
  </si>
  <si>
    <t>367.95</t>
  </si>
  <si>
    <t>4753.176256983237</t>
  </si>
  <si>
    <t>252.15714285714287</t>
  </si>
  <si>
    <t>4644.271874999999</t>
  </si>
  <si>
    <t>201.0</t>
  </si>
  <si>
    <t>4484.22631578947</t>
  </si>
  <si>
    <t>207.26896551724127</t>
  </si>
  <si>
    <t>4740.437500000002</t>
  </si>
  <si>
    <t>178.50000000000034</t>
  </si>
  <si>
    <t>4869.050000000003</t>
  </si>
  <si>
    <t>149.16260162601628</t>
  </si>
  <si>
    <t>4338.208754208754</t>
  </si>
  <si>
    <t>183.0493944808418</t>
  </si>
  <si>
    <t>4825.978260869566</t>
  </si>
  <si>
    <t>163.52682926829266</t>
  </si>
  <si>
    <t>4771.9351851851825</t>
  </si>
  <si>
    <t>1505.0</t>
  </si>
  <si>
    <t>2973.0</t>
  </si>
  <si>
    <t>162.13869863013682</t>
  </si>
  <si>
    <t>4945.180851063831</t>
  </si>
  <si>
    <t>167.030303030303</t>
  </si>
  <si>
    <t>5392.692307692319</t>
  </si>
  <si>
    <t>2554.0</t>
  </si>
  <si>
    <t>3022.0</t>
  </si>
  <si>
    <t>156.28571428571422</t>
  </si>
  <si>
    <t>5391.250000000001</t>
  </si>
  <si>
    <t>167.00909090909084</t>
  </si>
  <si>
    <t>5742.200000000003</t>
  </si>
  <si>
    <t>1857.0</t>
  </si>
  <si>
    <t>2983.0</t>
  </si>
  <si>
    <t>175.357359905288</t>
  </si>
  <si>
    <t>5482.700000000001</t>
  </si>
  <si>
    <t>160.98936170212735</t>
  </si>
  <si>
    <t>6107.749999999997</t>
  </si>
  <si>
    <t>2335.0</t>
  </si>
  <si>
    <t>3574.0</t>
  </si>
  <si>
    <t>159.83168316831714</t>
  </si>
  <si>
    <t>6033.326530612247</t>
  </si>
  <si>
    <t>167.95646708521178</t>
  </si>
  <si>
    <t>6382.085921325048</t>
  </si>
  <si>
    <t>2699.0</t>
  </si>
  <si>
    <t>3529.0</t>
  </si>
  <si>
    <t>161.6122448979592</t>
  </si>
  <si>
    <t>6779.437500000003</t>
  </si>
  <si>
    <t>167.5162100456621</t>
  </si>
  <si>
    <t>6672.074999999999</t>
  </si>
  <si>
    <t>BC_bound</t>
  </si>
  <si>
    <t>2684.0</t>
  </si>
  <si>
    <t>5423.0</t>
  </si>
  <si>
    <t>207.521021021021</t>
  </si>
  <si>
    <t>6320.58888888889</t>
  </si>
  <si>
    <t>3898.9999999999995</t>
  </si>
  <si>
    <t>7141.999999999999</t>
  </si>
  <si>
    <t>3389.0000000000005</t>
  </si>
  <si>
    <t>4376.721877394637</t>
  </si>
  <si>
    <t>2681.9999999999995</t>
  </si>
  <si>
    <t>5970.887096774242</t>
  </si>
  <si>
    <t>4094.5591877100546</t>
  </si>
  <si>
    <t>4653.493542795229</t>
  </si>
  <si>
    <t>2126.0</t>
  </si>
  <si>
    <t>4841.436331238068</t>
  </si>
  <si>
    <t>337.3162400314918</t>
  </si>
  <si>
    <t>6993.31211861407</t>
  </si>
  <si>
    <t>434.1488416080751</t>
  </si>
  <si>
    <t>3377.9266434367382</t>
  </si>
  <si>
    <t>377.40638584909726</t>
  </si>
  <si>
    <t>4683.8722231206975</t>
  </si>
  <si>
    <t>443.82266908843616</t>
  </si>
  <si>
    <t>4688.121043043847</t>
  </si>
  <si>
    <t>313.9255447963704</t>
  </si>
  <si>
    <t>4495.8173863833135</t>
  </si>
  <si>
    <t>417.3741666147001</t>
  </si>
  <si>
    <t>4850.429883555328</t>
  </si>
  <si>
    <t>333.7449890213903</t>
  </si>
  <si>
    <t>5010.844663227966</t>
  </si>
  <si>
    <t>382.62022703696164</t>
  </si>
  <si>
    <t>4406.632492069332</t>
  </si>
  <si>
    <t>315.46097790163844</t>
  </si>
  <si>
    <t>5101.667051434908</t>
  </si>
  <si>
    <t>381.7147481678755</t>
  </si>
  <si>
    <t>5287.115220524149</t>
  </si>
  <si>
    <t>1767.0000000000002</t>
  </si>
  <si>
    <t>3283.0</t>
  </si>
  <si>
    <t>226.67335519969117</t>
  </si>
  <si>
    <t>5188.170403010381</t>
  </si>
  <si>
    <t>495.7934349166884</t>
  </si>
  <si>
    <t>5547.802964300018</t>
  </si>
  <si>
    <t>3306.9999999999995</t>
  </si>
  <si>
    <t>3087.0000000000005</t>
  </si>
  <si>
    <t>316.8805827582464</t>
  </si>
  <si>
    <t>5354.0570687240925</t>
  </si>
  <si>
    <t>420.45827597531235</t>
  </si>
  <si>
    <t>5902.590457865785</t>
  </si>
  <si>
    <t>2066.0</t>
  </si>
  <si>
    <t>3132.0</t>
  </si>
  <si>
    <t>227.5969158441502</t>
  </si>
  <si>
    <t>6095.574248574299</t>
  </si>
  <si>
    <t>427.92287008215914</t>
  </si>
  <si>
    <t>6433.501145159698</t>
  </si>
  <si>
    <t>3270.0</t>
  </si>
  <si>
    <t>3776.0</t>
  </si>
  <si>
    <t>189.25742574257444</t>
  </si>
  <si>
    <t>6643.2897804441745</t>
  </si>
  <si>
    <t>182.11677645633097</t>
  </si>
  <si>
    <t>7181.040549762364</t>
  </si>
  <si>
    <t>3113.0000000000005</t>
  </si>
  <si>
    <t>4181.0</t>
  </si>
  <si>
    <t>286.8067382819479</t>
  </si>
  <si>
    <t>6710.490706907042</t>
  </si>
  <si>
    <t>252.2166666666663</t>
  </si>
  <si>
    <t>6639.094963941596</t>
  </si>
  <si>
    <t>Dual_bound</t>
  </si>
  <si>
    <t>721.1614662784247</t>
  </si>
  <si>
    <t>6749.013888888888</t>
  </si>
  <si>
    <t>3899.0</t>
  </si>
  <si>
    <t>7142.0</t>
  </si>
  <si>
    <t>3389.0</t>
  </si>
  <si>
    <t>5447.068750000006</t>
  </si>
  <si>
    <t>2682.0</t>
  </si>
  <si>
    <t>5971.0</t>
  </si>
  <si>
    <t>5089.568067226891</t>
  </si>
  <si>
    <t>5299.813039309686</t>
  </si>
  <si>
    <t>5367.816666666666</t>
  </si>
  <si>
    <t>742.9499999999999</t>
  </si>
  <si>
    <t>7435.334957323027</t>
  </si>
  <si>
    <t>618.9411764705883</t>
  </si>
  <si>
    <t>4210.009259259261</t>
  </si>
  <si>
    <t>640.413963607595</t>
  </si>
  <si>
    <t>5634.025892857142</t>
  </si>
  <si>
    <t>841.2678571428569</t>
  </si>
  <si>
    <t>4613.350000000002</t>
  </si>
  <si>
    <t>590.0409313725487</t>
  </si>
  <si>
    <t>5583.730504309553</t>
  </si>
  <si>
    <t>887.9999999999995</t>
  </si>
  <si>
    <t>5422.059233359234</t>
  </si>
  <si>
    <t>770.9764405762306</t>
  </si>
  <si>
    <t>6303.597992081488</t>
  </si>
  <si>
    <t>715.2623771730916</t>
  </si>
  <si>
    <t>4816.703684480728</t>
  </si>
  <si>
    <t>733.3673914820857</t>
  </si>
  <si>
    <t>5871.5469510142875</t>
  </si>
  <si>
    <t>661.1855354566095</t>
  </si>
  <si>
    <t>5868.946322424716</t>
  </si>
  <si>
    <t>1767.0</t>
  </si>
  <si>
    <t>506.09057090600317</t>
  </si>
  <si>
    <t>5406.285857321651</t>
  </si>
  <si>
    <t>854.3001843692011</t>
  </si>
  <si>
    <t>6238.286305792969</t>
  </si>
  <si>
    <t>3307.0</t>
  </si>
  <si>
    <t>3087.0</t>
  </si>
  <si>
    <t>611.0489268726996</t>
  </si>
  <si>
    <t>5847.054484756871</t>
  </si>
  <si>
    <t>813.001490929704</t>
  </si>
  <si>
    <t>6482.385714285717</t>
  </si>
  <si>
    <t>629.9650303150713</t>
  </si>
  <si>
    <t>7429.307100101549</t>
  </si>
  <si>
    <t>796.000000000001</t>
  </si>
  <si>
    <t>6863.6213624338625</t>
  </si>
  <si>
    <t>380.94101946334087</t>
  </si>
  <si>
    <t>8049.915873015872</t>
  </si>
  <si>
    <t>452.1046521164025</t>
  </si>
  <si>
    <t>8853.290289804629</t>
  </si>
  <si>
    <t>3113.0</t>
  </si>
  <si>
    <t>739.5586709250708</t>
  </si>
  <si>
    <t>8463.495523809524</t>
  </si>
  <si>
    <t>743.7142656725977</t>
  </si>
  <si>
    <t>7222.170119047619</t>
  </si>
  <si>
    <t>=MAX(L2;M2;N2)</t>
  </si>
  <si>
    <t>Max bound</t>
  </si>
  <si>
    <t>cp_gap</t>
  </si>
  <si>
    <t>bc_gap</t>
  </si>
  <si>
    <t>dual_gap</t>
  </si>
  <si>
    <t>heur_gap</t>
  </si>
  <si>
    <t>instance name</t>
  </si>
  <si>
    <t>euclidean instance</t>
  </si>
  <si>
    <t>10-euclidean</t>
  </si>
  <si>
    <t>100-euclidean</t>
  </si>
  <si>
    <t>11-euclidean</t>
  </si>
  <si>
    <t>12-euclidean</t>
  </si>
  <si>
    <t>13-euclidean</t>
  </si>
  <si>
    <t>14-euclidean</t>
  </si>
  <si>
    <t>15-euclidean</t>
  </si>
  <si>
    <t>16-euclidean</t>
  </si>
  <si>
    <t>17-euclidean</t>
  </si>
  <si>
    <t>18-euclidean</t>
  </si>
  <si>
    <t>19-euclidean</t>
  </si>
  <si>
    <t>20-euclidean</t>
  </si>
  <si>
    <t>25-euclidean</t>
  </si>
  <si>
    <t>30-euclidean</t>
  </si>
  <si>
    <t>35-euclidean</t>
  </si>
  <si>
    <t>40-euclidean</t>
  </si>
  <si>
    <t>45-euclidean</t>
  </si>
  <si>
    <t>5-euclidean</t>
  </si>
  <si>
    <t>50-euclidean</t>
  </si>
  <si>
    <t>55-euclidean</t>
  </si>
  <si>
    <t>6-euclidean</t>
  </si>
  <si>
    <t>60-euclidean</t>
  </si>
  <si>
    <t>65-euclidean</t>
  </si>
  <si>
    <t>7-euclidean</t>
  </si>
  <si>
    <t>70-euclidean</t>
  </si>
  <si>
    <t>75-euclidean</t>
  </si>
  <si>
    <t>8-euclidean</t>
  </si>
  <si>
    <t>80-euclidean</t>
  </si>
  <si>
    <t>85-euclidean</t>
  </si>
  <si>
    <t>9-euclidean</t>
  </si>
  <si>
    <t>90-euclidean</t>
  </si>
  <si>
    <t>95-euclidean</t>
  </si>
  <si>
    <t>Solved cp</t>
  </si>
  <si>
    <t>Solved bc</t>
  </si>
  <si>
    <t>Solved 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</si>
</sst>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Helvetica Neue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49" fontId="2" fillId="2" borderId="1" xfId="0" applyNumberFormat="1" applyFon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/>
    <xf numFmtId="49" fontId="2" fillId="2" borderId="4" xfId="0" applyNumberFormat="1" applyFon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9" fontId="0" fillId="0" borderId="0" xfId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9" fontId="3" fillId="3" borderId="8" xfId="1" applyFont="1" applyFill="1" applyBorder="1"/>
    <xf numFmtId="0" fontId="0" fillId="4" borderId="7" xfId="0" applyFill="1" applyBorder="1"/>
    <xf numFmtId="9" fontId="0" fillId="4" borderId="8" xfId="1" applyFont="1" applyFill="1" applyBorder="1"/>
    <xf numFmtId="0" fontId="0" fillId="0" borderId="7" xfId="0" applyBorder="1"/>
    <xf numFmtId="9" fontId="0" fillId="0" borderId="8" xfId="1" applyFont="1" applyBorder="1"/>
    <xf numFmtId="0" fontId="0" fillId="4" borderId="0" xfId="0" applyFill="1"/>
  </cellXfs>
  <cellStyles count="2">
    <cellStyle name="Normal" xfId="0" builtinId="0"/>
    <cellStyle name="Pourcentage" xfId="1" builtinId="5"/>
  </cellStyles>
  <dxfs count="11"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right style="thin">
          <color indexed="1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8F3A035-73BC-4931-9CD8-2C1CC8B3E054}" autoFormatId="16" applyNumberFormats="0" applyBorderFormats="0" applyFontFormats="0" applyPatternFormats="0" applyAlignmentFormats="0" applyWidthHeightFormats="0">
  <queryTableRefresh nextId="28" unboundColumnsRight="1">
    <queryTableFields count="20">
      <queryTableField id="20" name="instance name" tableColumnId="1"/>
      <queryTableField id="21" name="euclidean instance" tableColumnId="20"/>
      <queryTableField id="16" dataBound="0" tableColumnId="16"/>
      <queryTableField id="2" name="cp_time" tableColumnId="2"/>
      <queryTableField id="3" name="cp_best" tableColumnId="3"/>
      <queryTableField id="17" dataBound="0" tableColumnId="17"/>
      <queryTableField id="4" name="bc_time" tableColumnId="4"/>
      <queryTableField id="5" name="bc_best" tableColumnId="5"/>
      <queryTableField id="18" dataBound="0" tableColumnId="18"/>
      <queryTableField id="6" name="dual_time" tableColumnId="6"/>
      <queryTableField id="7" name="dual_best" tableColumnId="7"/>
      <queryTableField id="19" dataBound="0" tableColumnId="19"/>
      <queryTableField id="8" name="heur_time" tableColumnId="8"/>
      <queryTableField id="9" name="heur_best" tableColumnId="9"/>
      <queryTableField id="10" name="static_best" tableColumnId="10"/>
      <queryTableField id="11" name="gap" tableColumnId="11"/>
      <queryTableField id="12" name="Static_bound" tableColumnId="12"/>
      <queryTableField id="13" name="BC_bound" tableColumnId="13"/>
      <queryTableField id="14" name="Dual_bound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9B4EA0-D619-4FC2-A485-D3471F4858BA}" name="Tableau1_1" displayName="Tableau1_1" ref="A1:T65" tableType="queryTable" totalsRowShown="0">
  <autoFilter ref="A1:T65" xr:uid="{589B4EA0-D619-4FC2-A485-D3471F4858BA}"/>
  <sortState xmlns:xlrd2="http://schemas.microsoft.com/office/spreadsheetml/2017/richdata2" ref="A2:T65">
    <sortCondition descending="1" ref="A1:A65"/>
  </sortState>
  <tableColumns count="20">
    <tableColumn id="1" xr3:uid="{FD875D27-B9C3-408C-8FE1-A56082B5CACF}" uniqueName="1" name="instance name" queryTableFieldId="20" dataDxfId="10"/>
    <tableColumn id="20" xr3:uid="{2D4A287E-5704-48B7-A5F4-E2DBCF79C316}" uniqueName="20" name="euclidean instance" queryTableFieldId="21"/>
    <tableColumn id="16" xr3:uid="{DD94A8A8-1BE6-4EA0-8345-6682A178665A}" uniqueName="16" name="cp_gap" queryTableFieldId="16" dataDxfId="9" dataCellStyle="Pourcentage">
      <calculatedColumnFormula>(Tableau1_1[[#This Row],[cp_best]]-Tableau1_1[[#This Row],[Max bound]])/Tableau1_1[[#This Row],[Max bound]]</calculatedColumnFormula>
    </tableColumn>
    <tableColumn id="2" xr3:uid="{06D3490D-CEF5-41F2-9A05-E6D2E6B9593F}" uniqueName="2" name="cp_time" queryTableFieldId="2"/>
    <tableColumn id="3" xr3:uid="{EC178BC3-E780-4F13-8EE3-D7225A9DA447}" uniqueName="3" name="cp_best" queryTableFieldId="3"/>
    <tableColumn id="17" xr3:uid="{18527BDE-2A99-4D4F-B639-031F9E151FAA}" uniqueName="17" name="bc_gap" queryTableFieldId="17" dataDxfId="8" dataCellStyle="Pourcentage">
      <calculatedColumnFormula>(Tableau1_1[[#This Row],[bc_best]]-Tableau1_1[[#This Row],[Max bound]])/Tableau1_1[[#This Row],[Max bound]]</calculatedColumnFormula>
    </tableColumn>
    <tableColumn id="4" xr3:uid="{DDE8C4D0-BF29-4133-8D79-D1F9B88255DF}" uniqueName="4" name="bc_time" queryTableFieldId="4"/>
    <tableColumn id="5" xr3:uid="{A423E397-652C-4F51-8F4F-E07C3717044F}" uniqueName="5" name="bc_best" queryTableFieldId="5"/>
    <tableColumn id="18" xr3:uid="{041960E1-63CC-4111-BE50-0FA85884500D}" uniqueName="18" name="dual_gap" queryTableFieldId="18" dataDxfId="7" dataCellStyle="Pourcentage">
      <calculatedColumnFormula>(Tableau1_1[[#This Row],[dual_best]]-Tableau1_1[[#This Row],[Max bound]])/Tableau1_1[[#This Row],[Max bound]]</calculatedColumnFormula>
    </tableColumn>
    <tableColumn id="6" xr3:uid="{107892B9-3EE7-41FE-83C2-A380A481029A}" uniqueName="6" name="dual_time" queryTableFieldId="6"/>
    <tableColumn id="7" xr3:uid="{987B6299-C36C-49F9-8E39-2A1D7787C844}" uniqueName="7" name="dual_best" queryTableFieldId="7"/>
    <tableColumn id="19" xr3:uid="{AD8D83E2-2022-44E4-8742-65F126CE8769}" uniqueName="19" name="heur_gap" queryTableFieldId="19" dataDxfId="6" dataCellStyle="Pourcentage">
      <calculatedColumnFormula>(Tableau1_1[[#This Row],[heur_best]]-Tableau1_1[[#This Row],[Max bound]])/Tableau1_1[[#This Row],[Max bound]]</calculatedColumnFormula>
    </tableColumn>
    <tableColumn id="8" xr3:uid="{5F701537-C235-4CA7-A390-EDE02DEDBF6B}" uniqueName="8" name="heur_time" queryTableFieldId="8"/>
    <tableColumn id="9" xr3:uid="{42BCF0C0-64F3-4598-A3F0-59575BDEEA1B}" uniqueName="9" name="heur_best" queryTableFieldId="9"/>
    <tableColumn id="10" xr3:uid="{9CE77834-1DB1-461F-AD74-5E7F95949FD6}" uniqueName="10" name="static_best" queryTableFieldId="10"/>
    <tableColumn id="11" xr3:uid="{ABBD2349-A184-40EC-8A1B-66A6442D8F03}" uniqueName="11" name="gap" queryTableFieldId="11"/>
    <tableColumn id="12" xr3:uid="{A06410C0-F4AD-409C-A340-0748A2F9E45C}" uniqueName="12" name="Static_bound" queryTableFieldId="12"/>
    <tableColumn id="13" xr3:uid="{125C1177-E14F-4FF6-887E-2FA383A17283}" uniqueName="13" name="BC_bound" queryTableFieldId="13"/>
    <tableColumn id="14" xr3:uid="{2057ACCF-42CA-4D90-991E-418711358795}" uniqueName="14" name="Dual_bound" queryTableFieldId="14"/>
    <tableColumn id="15" xr3:uid="{2F223333-1CD9-47F2-B1AF-BB3F77B35B33}" uniqueName="15" name="Max bound" queryTableFieldId="15" dataDxfId="5">
      <calculatedColumnFormula>MAX(Tableau1_1[[#This Row],[Static_bound]],Tableau1_1[[#This Row],[BC_bound]],Tableau1_1[[#This Row],[Dual_bound]])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3F9D8-1BCB-41B3-908B-DAC845B956F3}" name="Tableau1" displayName="Tableau1" ref="A1:N65" totalsRowShown="0" headerRowDxfId="4" tableBorderDxfId="3">
  <autoFilter ref="A1:N65" xr:uid="{18F3F9D8-1BCB-41B3-908B-DAC845B956F3}"/>
  <tableColumns count="14">
    <tableColumn id="1" xr3:uid="{225A9702-088F-4092-9E82-D14AD1C84495}" name="instance"/>
    <tableColumn id="2" xr3:uid="{99F1E466-F47F-400B-8058-948F20237E53}" name="cp_time"/>
    <tableColumn id="3" xr3:uid="{13CC9F46-A175-4F62-9357-5737952DE850}" name="cp_best"/>
    <tableColumn id="4" xr3:uid="{1CAB6B28-1A8B-4F68-8164-3FBA3206C999}" name="bc_time"/>
    <tableColumn id="5" xr3:uid="{FE72AECF-FFFD-45F7-8418-0C1713DBDF04}" name="bc_best"/>
    <tableColumn id="6" xr3:uid="{16F4EF11-C659-4F9C-A134-7CA7B6CA028D}" name="dual_time"/>
    <tableColumn id="7" xr3:uid="{7D69C2DE-D532-41EF-8F27-7E69908D19C2}" name="dual_best"/>
    <tableColumn id="8" xr3:uid="{0118F641-9433-447A-B292-F72EE1383461}" name="heur_time"/>
    <tableColumn id="9" xr3:uid="{E82AD774-73A3-4B82-B485-170ED51E095A}" name="heur_best"/>
    <tableColumn id="10" xr3:uid="{C6F997AF-AA0D-4077-8742-368AE4A8ADD4}" name="static_best"/>
    <tableColumn id="11" xr3:uid="{6956389E-1176-46E4-847F-C0E3D93BEA21}" name="gap"/>
    <tableColumn id="12" xr3:uid="{40461BE8-A8F9-48E7-914F-F6FD50309F73}" name="Static_bound" dataDxfId="2"/>
    <tableColumn id="13" xr3:uid="{3A9EA7F8-1298-41E0-A4E1-4EEA3B76E866}" name="BC_bound" dataDxfId="1"/>
    <tableColumn id="14" xr3:uid="{D1A69736-8F69-484F-8AE8-4A9B28541234}" name="Dual_bou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1EBC-EB06-4D6A-9D35-0FE8F86FF827}">
  <dimension ref="A1:T65"/>
  <sheetViews>
    <sheetView workbookViewId="0">
      <selection activeCell="G17" sqref="G17"/>
    </sheetView>
  </sheetViews>
  <sheetFormatPr baseColWidth="10" defaultRowHeight="15.5"/>
  <cols>
    <col min="1" max="1" width="15" bestFit="1" customWidth="1"/>
    <col min="2" max="2" width="18.4140625" bestFit="1" customWidth="1"/>
    <col min="3" max="3" width="8.75" bestFit="1" customWidth="1"/>
    <col min="4" max="4" width="11.75" style="9" bestFit="1" customWidth="1"/>
    <col min="5" max="5" width="9.33203125" bestFit="1" customWidth="1"/>
    <col min="6" max="6" width="8.75" bestFit="1" customWidth="1"/>
    <col min="7" max="7" width="12.33203125" style="9" bestFit="1" customWidth="1"/>
    <col min="8" max="8" width="9.33203125" bestFit="1" customWidth="1"/>
    <col min="9" max="9" width="10.5" bestFit="1" customWidth="1"/>
    <col min="10" max="10" width="11.75" style="9" bestFit="1" customWidth="1"/>
    <col min="11" max="11" width="11.08203125" bestFit="1" customWidth="1"/>
    <col min="12" max="12" width="10.75" bestFit="1" customWidth="1"/>
    <col min="13" max="13" width="11.75" style="9" bestFit="1" customWidth="1"/>
    <col min="14" max="14" width="11.33203125" bestFit="1" customWidth="1"/>
    <col min="15" max="15" width="11.9140625" bestFit="1" customWidth="1"/>
    <col min="16" max="16" width="13.83203125" hidden="1" customWidth="1"/>
    <col min="17" max="17" width="11.75" hidden="1" customWidth="1"/>
    <col min="18" max="18" width="11.75" customWidth="1"/>
    <col min="19" max="19" width="13.08203125" bestFit="1" customWidth="1"/>
    <col min="20" max="20" width="11.6640625" hidden="1" customWidth="1"/>
  </cols>
  <sheetData>
    <row r="1" spans="1:20">
      <c r="A1" t="s">
        <v>267</v>
      </c>
      <c r="B1" t="s">
        <v>268</v>
      </c>
      <c r="C1" s="9" t="s">
        <v>263</v>
      </c>
      <c r="D1" t="s">
        <v>1</v>
      </c>
      <c r="E1" t="s">
        <v>2</v>
      </c>
      <c r="F1" s="9" t="s">
        <v>264</v>
      </c>
      <c r="G1" t="s">
        <v>3</v>
      </c>
      <c r="H1" t="s">
        <v>4</v>
      </c>
      <c r="I1" s="9" t="s">
        <v>265</v>
      </c>
      <c r="J1" t="s">
        <v>5</v>
      </c>
      <c r="K1" t="s">
        <v>6</v>
      </c>
      <c r="L1" s="9" t="s">
        <v>266</v>
      </c>
      <c r="M1" t="s">
        <v>7</v>
      </c>
      <c r="N1" t="s">
        <v>8</v>
      </c>
      <c r="O1" t="s">
        <v>9</v>
      </c>
      <c r="P1" t="s">
        <v>10</v>
      </c>
      <c r="Q1" t="s">
        <v>75</v>
      </c>
      <c r="R1" t="s">
        <v>140</v>
      </c>
      <c r="S1" t="s">
        <v>205</v>
      </c>
      <c r="T1" t="s">
        <v>262</v>
      </c>
    </row>
    <row r="2" spans="1:20">
      <c r="A2" t="s">
        <v>298</v>
      </c>
      <c r="B2" t="b">
        <v>0</v>
      </c>
      <c r="C2" s="9">
        <f>(Tableau1_1[[#This Row],[cp_best]]-Tableau1_1[[#This Row],[Max bound]])/Tableau1_1[[#This Row],[Max bound]]</f>
        <v>-1.4608009986715839E-16</v>
      </c>
      <c r="D2">
        <v>0.18232107162475586</v>
      </c>
      <c r="E2">
        <v>3113</v>
      </c>
      <c r="F2" s="9">
        <f>(Tableau1_1[[#This Row],[bc_best]]-Tableau1_1[[#This Row],[Max bound]])/Tableau1_1[[#This Row],[Max bound]]</f>
        <v>0</v>
      </c>
      <c r="G2">
        <v>6.9263935089111328E-2</v>
      </c>
      <c r="H2">
        <v>3113.0000000000005</v>
      </c>
      <c r="I2" s="9">
        <f>(Tableau1_1[[#This Row],[dual_best]]-Tableau1_1[[#This Row],[Max bound]])/Tableau1_1[[#This Row],[Max bound]]</f>
        <v>-1.4608009986715839E-16</v>
      </c>
      <c r="J2">
        <v>0.13039422035217285</v>
      </c>
      <c r="K2">
        <v>3113</v>
      </c>
      <c r="L2" s="9">
        <f>(Tableau1_1[[#This Row],[heur_best]]-Tableau1_1[[#This Row],[Max bound]])/Tableau1_1[[#This Row],[Max bound]]</f>
        <v>0.34500481850305154</v>
      </c>
      <c r="M2">
        <v>1.6300678253173828E-3</v>
      </c>
      <c r="N2">
        <v>4187</v>
      </c>
      <c r="O2">
        <v>2699</v>
      </c>
      <c r="P2">
        <v>15.33901444979622</v>
      </c>
      <c r="Q2">
        <v>2699</v>
      </c>
      <c r="R2">
        <v>3113.0000000000005</v>
      </c>
      <c r="S2">
        <v>3113</v>
      </c>
      <c r="T2">
        <f>MAX(Tableau1_1[[#This Row],[Static_bound]],Tableau1_1[[#This Row],[BC_bound]],Tableau1_1[[#This Row],[Dual_bound]])</f>
        <v>3113.0000000000005</v>
      </c>
    </row>
    <row r="3" spans="1:20">
      <c r="A3" t="s">
        <v>298</v>
      </c>
      <c r="B3" t="b">
        <v>1</v>
      </c>
      <c r="C3" s="9">
        <f>(Tableau1_1[[#This Row],[cp_best]]-Tableau1_1[[#This Row],[Max bound]])/Tableau1_1[[#This Row],[Max bound]]</f>
        <v>0</v>
      </c>
      <c r="D3">
        <v>4.0847890377044678</v>
      </c>
      <c r="E3">
        <v>4181</v>
      </c>
      <c r="F3" s="9">
        <f>(Tableau1_1[[#This Row],[bc_best]]-Tableau1_1[[#This Row],[Max bound]])/Tableau1_1[[#This Row],[Max bound]]</f>
        <v>0</v>
      </c>
      <c r="G3">
        <v>0.18473696708679199</v>
      </c>
      <c r="H3">
        <v>4181</v>
      </c>
      <c r="I3" s="9">
        <f>(Tableau1_1[[#This Row],[dual_best]]-Tableau1_1[[#This Row],[Max bound]])/Tableau1_1[[#This Row],[Max bound]]</f>
        <v>0</v>
      </c>
      <c r="J3">
        <v>0.1320350170135498</v>
      </c>
      <c r="K3">
        <v>4181</v>
      </c>
      <c r="L3" s="9">
        <f>(Tableau1_1[[#This Row],[heur_best]]-Tableau1_1[[#This Row],[Max bound]])/Tableau1_1[[#This Row],[Max bound]]</f>
        <v>0.26381248505142313</v>
      </c>
      <c r="M3">
        <v>1.4309883117675781E-3</v>
      </c>
      <c r="N3">
        <v>5284</v>
      </c>
      <c r="O3">
        <v>3529</v>
      </c>
      <c r="P3">
        <v>18.475488807027489</v>
      </c>
      <c r="Q3">
        <v>3529</v>
      </c>
      <c r="R3">
        <v>4181</v>
      </c>
      <c r="S3">
        <v>4181</v>
      </c>
      <c r="T3">
        <f>MAX(Tableau1_1[[#This Row],[Static_bound]],Tableau1_1[[#This Row],[BC_bound]],Tableau1_1[[#This Row],[Dual_bound]])</f>
        <v>4181</v>
      </c>
    </row>
    <row r="4" spans="1:20">
      <c r="A4" t="s">
        <v>300</v>
      </c>
      <c r="B4" t="b">
        <v>0</v>
      </c>
      <c r="C4" s="9">
        <f>(Tableau1_1[[#This Row],[cp_best]]-Tableau1_1[[#This Row],[Max bound]])/Tableau1_1[[#This Row],[Max bound]]</f>
        <v>-0.27257009180705666</v>
      </c>
      <c r="D4">
        <v>60.247037887573242</v>
      </c>
      <c r="E4">
        <v>541</v>
      </c>
      <c r="F4" s="9">
        <f>(Tableau1_1[[#This Row],[bc_best]]-Tableau1_1[[#This Row],[Max bound]])/Tableau1_1[[#This Row],[Max bound]]</f>
        <v>5.9596621160936731</v>
      </c>
      <c r="G4">
        <v>60.032263994216919</v>
      </c>
      <c r="H4">
        <v>5176.0000000000027</v>
      </c>
      <c r="I4" s="9">
        <f>(Tableau1_1[[#This Row],[dual_best]]-Tableau1_1[[#This Row],[Max bound]])/Tableau1_1[[#This Row],[Max bound]]</f>
        <v>5.4984634866848339</v>
      </c>
      <c r="J4">
        <v>60.128600835800171</v>
      </c>
      <c r="K4">
        <v>4833</v>
      </c>
      <c r="L4" s="9">
        <f>(Tableau1_1[[#This Row],[heur_best]]-Tableau1_1[[#This Row],[Max bound]])/Tableau1_1[[#This Row],[Max bound]]</f>
        <v>6.5983482646919098</v>
      </c>
      <c r="M4">
        <v>8.7089061737060547E-2</v>
      </c>
      <c r="N4">
        <v>5651</v>
      </c>
      <c r="O4">
        <v>450</v>
      </c>
      <c r="P4">
        <v>20.222222222222221</v>
      </c>
      <c r="Q4">
        <v>167.51621004566209</v>
      </c>
      <c r="R4">
        <v>252.2166666666663</v>
      </c>
      <c r="S4">
        <v>743.71426567259766</v>
      </c>
      <c r="T4">
        <f>MAX(Tableau1_1[[#This Row],[Static_bound]],Tableau1_1[[#This Row],[BC_bound]],Tableau1_1[[#This Row],[Dual_bound]])</f>
        <v>743.71426567259766</v>
      </c>
    </row>
    <row r="5" spans="1:20">
      <c r="A5" t="s">
        <v>300</v>
      </c>
      <c r="B5" t="b">
        <v>1</v>
      </c>
      <c r="C5" s="9">
        <f>(Tableau1_1[[#This Row],[cp_best]]-Tableau1_1[[#This Row],[Max bound]])/Tableau1_1[[#This Row],[Max bound]]</f>
        <v>3.2394459691898767</v>
      </c>
      <c r="D5">
        <v>60.138264894485474</v>
      </c>
      <c r="E5">
        <v>30618</v>
      </c>
      <c r="F5" s="9">
        <f>(Tableau1_1[[#This Row],[bc_best]]-Tableau1_1[[#This Row],[Max bound]])/Tableau1_1[[#This Row],[Max bound]]</f>
        <v>3.4522628891273257</v>
      </c>
      <c r="G5">
        <v>60.027213096618652</v>
      </c>
      <c r="H5">
        <v>32154.999999999993</v>
      </c>
      <c r="I5" s="9">
        <f>(Tableau1_1[[#This Row],[dual_best]]-Tableau1_1[[#This Row],[Max bound]])/Tableau1_1[[#This Row],[Max bound]]</f>
        <v>3.2671384766638454</v>
      </c>
      <c r="J5">
        <v>60.121855020523071</v>
      </c>
      <c r="K5">
        <v>30818</v>
      </c>
      <c r="L5" s="9">
        <f>(Tableau1_1[[#This Row],[heur_best]]-Tableau1_1[[#This Row],[Max bound]])/Tableau1_1[[#This Row],[Max bound]]</f>
        <v>3.9210970406616177</v>
      </c>
      <c r="M5">
        <v>9.1528177261352539E-2</v>
      </c>
      <c r="N5">
        <v>35541</v>
      </c>
      <c r="O5">
        <v>30532</v>
      </c>
      <c r="P5">
        <v>0.28167168872003145</v>
      </c>
      <c r="Q5">
        <v>6672.0749999999989</v>
      </c>
      <c r="R5">
        <v>6639.0949639415958</v>
      </c>
      <c r="S5">
        <v>7222.1701190476188</v>
      </c>
      <c r="T5">
        <f>MAX(Tableau1_1[[#This Row],[Static_bound]],Tableau1_1[[#This Row],[BC_bound]],Tableau1_1[[#This Row],[Dual_bound]])</f>
        <v>7222.1701190476188</v>
      </c>
    </row>
    <row r="6" spans="1:20">
      <c r="A6" t="s">
        <v>299</v>
      </c>
      <c r="B6" t="b">
        <v>0</v>
      </c>
      <c r="C6" s="9">
        <f>(Tableau1_1[[#This Row],[cp_best]]-Tableau1_1[[#This Row],[Max bound]])/Tableau1_1[[#This Row],[Max bound]]</f>
        <v>-0.17112728969395485</v>
      </c>
      <c r="D6">
        <v>60.158818960189819</v>
      </c>
      <c r="E6">
        <v>613</v>
      </c>
      <c r="F6" s="9">
        <f>(Tableau1_1[[#This Row],[bc_best]]-Tableau1_1[[#This Row],[Max bound]])/Tableau1_1[[#This Row],[Max bound]]</f>
        <v>5.697237412962223</v>
      </c>
      <c r="G6">
        <v>60.026216983795166</v>
      </c>
      <c r="H6">
        <v>4953.0000000000018</v>
      </c>
      <c r="I6" s="9">
        <f>(Tableau1_1[[#This Row],[dual_best]]-Tableau1_1[[#This Row],[Max bound]])/Tableau1_1[[#This Row],[Max bound]]</f>
        <v>5.3875932846423442</v>
      </c>
      <c r="J6">
        <v>60.316869020462036</v>
      </c>
      <c r="K6">
        <v>4724</v>
      </c>
      <c r="L6" s="9">
        <f>(Tableau1_1[[#This Row],[heur_best]]-Tableau1_1[[#This Row],[Max bound]])/Tableau1_1[[#This Row],[Max bound]]</f>
        <v>7.1237638556585958</v>
      </c>
      <c r="M6">
        <v>7.4033975601196289E-2</v>
      </c>
      <c r="N6">
        <v>6008</v>
      </c>
      <c r="O6">
        <v>773</v>
      </c>
      <c r="P6">
        <v>-20.69857697283312</v>
      </c>
      <c r="Q6">
        <v>161.61224489795919</v>
      </c>
      <c r="R6">
        <v>286.8067382819479</v>
      </c>
      <c r="S6">
        <v>739.55867092507083</v>
      </c>
      <c r="T6">
        <f>MAX(Tableau1_1[[#This Row],[Static_bound]],Tableau1_1[[#This Row],[BC_bound]],Tableau1_1[[#This Row],[Dual_bound]])</f>
        <v>739.55867092507083</v>
      </c>
    </row>
    <row r="7" spans="1:20">
      <c r="A7" t="s">
        <v>299</v>
      </c>
      <c r="B7" t="b">
        <v>1</v>
      </c>
      <c r="C7" s="9">
        <f>(Tableau1_1[[#This Row],[cp_best]]-Tableau1_1[[#This Row],[Max bound]])/Tableau1_1[[#This Row],[Max bound]]</f>
        <v>2.9274552584672797</v>
      </c>
      <c r="D7">
        <v>60.148752927780151</v>
      </c>
      <c r="E7">
        <v>33240</v>
      </c>
      <c r="F7" s="9">
        <f>(Tableau1_1[[#This Row],[bc_best]]-Tableau1_1[[#This Row],[Max bound]])/Tableau1_1[[#This Row],[Max bound]]</f>
        <v>3.7579631709752963</v>
      </c>
      <c r="G7">
        <v>60.027633905410767</v>
      </c>
      <c r="H7">
        <v>40268.999999999993</v>
      </c>
      <c r="I7" s="9">
        <f>(Tableau1_1[[#This Row],[dual_best]]-Tableau1_1[[#This Row],[Max bound]])/Tableau1_1[[#This Row],[Max bound]]</f>
        <v>3.5048762526950052</v>
      </c>
      <c r="J7">
        <v>60.109734058380127</v>
      </c>
      <c r="K7">
        <v>38127</v>
      </c>
      <c r="L7" s="9">
        <f>(Tableau1_1[[#This Row],[heur_best]]-Tableau1_1[[#This Row],[Max bound]])/Tableau1_1[[#This Row],[Max bound]]</f>
        <v>4.0454330459407268</v>
      </c>
      <c r="M7">
        <v>6.4202070236206055E-2</v>
      </c>
      <c r="N7">
        <v>42702</v>
      </c>
      <c r="O7">
        <v>32258</v>
      </c>
      <c r="P7">
        <v>3.0442060884121771</v>
      </c>
      <c r="Q7">
        <v>6779.4375000000027</v>
      </c>
      <c r="R7">
        <v>6710.4907069070423</v>
      </c>
      <c r="S7">
        <v>8463.4955238095245</v>
      </c>
      <c r="T7">
        <f>MAX(Tableau1_1[[#This Row],[Static_bound]],Tableau1_1[[#This Row],[BC_bound]],Tableau1_1[[#This Row],[Dual_bound]])</f>
        <v>8463.4955238095245</v>
      </c>
    </row>
    <row r="8" spans="1:20">
      <c r="A8" t="s">
        <v>295</v>
      </c>
      <c r="B8" t="b">
        <v>0</v>
      </c>
      <c r="C8" s="9">
        <f>(Tableau1_1[[#This Row],[cp_best]]-Tableau1_1[[#This Row],[Max bound]])/Tableau1_1[[#This Row],[Max bound]]</f>
        <v>0</v>
      </c>
      <c r="D8">
        <v>0.29654097557067871</v>
      </c>
      <c r="E8">
        <v>3270</v>
      </c>
      <c r="F8" s="9">
        <f>(Tableau1_1[[#This Row],[bc_best]]-Tableau1_1[[#This Row],[Max bound]])/Tableau1_1[[#This Row],[Max bound]]</f>
        <v>0</v>
      </c>
      <c r="G8">
        <v>2.8154134750366211E-2</v>
      </c>
      <c r="H8">
        <v>3270</v>
      </c>
      <c r="I8" s="9">
        <f>(Tableau1_1[[#This Row],[dual_best]]-Tableau1_1[[#This Row],[Max bound]])/Tableau1_1[[#This Row],[Max bound]]</f>
        <v>0</v>
      </c>
      <c r="J8">
        <v>0.11057209968566895</v>
      </c>
      <c r="K8">
        <v>3270</v>
      </c>
      <c r="L8" s="9">
        <f>(Tableau1_1[[#This Row],[heur_best]]-Tableau1_1[[#This Row],[Max bound]])/Tableau1_1[[#This Row],[Max bound]]</f>
        <v>0.21590214067278288</v>
      </c>
      <c r="M8">
        <v>1.3689994812011719E-3</v>
      </c>
      <c r="N8">
        <v>3976</v>
      </c>
      <c r="O8">
        <v>2335</v>
      </c>
      <c r="P8">
        <v>40.042826552462529</v>
      </c>
      <c r="Q8">
        <v>2335</v>
      </c>
      <c r="R8">
        <v>3270</v>
      </c>
      <c r="S8">
        <v>3270</v>
      </c>
      <c r="T8">
        <f>MAX(Tableau1_1[[#This Row],[Static_bound]],Tableau1_1[[#This Row],[BC_bound]],Tableau1_1[[#This Row],[Dual_bound]])</f>
        <v>3270</v>
      </c>
    </row>
    <row r="9" spans="1:20">
      <c r="A9" t="s">
        <v>295</v>
      </c>
      <c r="B9" t="b">
        <v>1</v>
      </c>
      <c r="C9" s="9">
        <f>(Tableau1_1[[#This Row],[cp_best]]-Tableau1_1[[#This Row],[Max bound]])/Tableau1_1[[#This Row],[Max bound]]</f>
        <v>0</v>
      </c>
      <c r="D9">
        <v>0.6643378734588623</v>
      </c>
      <c r="E9">
        <v>3776</v>
      </c>
      <c r="F9" s="9">
        <f>(Tableau1_1[[#This Row],[bc_best]]-Tableau1_1[[#This Row],[Max bound]])/Tableau1_1[[#This Row],[Max bound]]</f>
        <v>0</v>
      </c>
      <c r="G9">
        <v>5.7200193405151367E-2</v>
      </c>
      <c r="H9">
        <v>3776</v>
      </c>
      <c r="I9" s="9">
        <f>(Tableau1_1[[#This Row],[dual_best]]-Tableau1_1[[#This Row],[Max bound]])/Tableau1_1[[#This Row],[Max bound]]</f>
        <v>0</v>
      </c>
      <c r="J9">
        <v>0.15953588485717773</v>
      </c>
      <c r="K9">
        <v>3776</v>
      </c>
      <c r="L9" s="9">
        <f>(Tableau1_1[[#This Row],[heur_best]]-Tableau1_1[[#This Row],[Max bound]])/Tableau1_1[[#This Row],[Max bound]]</f>
        <v>0.3114406779661017</v>
      </c>
      <c r="M9">
        <v>1.4760494232177734E-3</v>
      </c>
      <c r="N9">
        <v>4952</v>
      </c>
      <c r="O9">
        <v>3574</v>
      </c>
      <c r="P9">
        <v>5.6519306099608286</v>
      </c>
      <c r="Q9">
        <v>3574</v>
      </c>
      <c r="R9">
        <v>3776</v>
      </c>
      <c r="S9">
        <v>3776</v>
      </c>
      <c r="T9">
        <f>MAX(Tableau1_1[[#This Row],[Static_bound]],Tableau1_1[[#This Row],[BC_bound]],Tableau1_1[[#This Row],[Dual_bound]])</f>
        <v>3776</v>
      </c>
    </row>
    <row r="10" spans="1:20">
      <c r="A10" t="s">
        <v>297</v>
      </c>
      <c r="B10" t="b">
        <v>0</v>
      </c>
      <c r="C10" s="9">
        <f>(Tableau1_1[[#This Row],[cp_best]]-Tableau1_1[[#This Row],[Max bound]])/Tableau1_1[[#This Row],[Max bound]]</f>
        <v>2.1032637983976601</v>
      </c>
      <c r="D10">
        <v>60.221766948699951</v>
      </c>
      <c r="E10">
        <v>1403</v>
      </c>
      <c r="F10" s="9">
        <f>(Tableau1_1[[#This Row],[bc_best]]-Tableau1_1[[#This Row],[Max bound]])/Tableau1_1[[#This Row],[Max bound]]</f>
        <v>8.1328412142437116</v>
      </c>
      <c r="G10">
        <v>60.019792079925537</v>
      </c>
      <c r="H10">
        <v>4128.9999999999964</v>
      </c>
      <c r="I10" s="9">
        <f>(Tableau1_1[[#This Row],[dual_best]]-Tableau1_1[[#This Row],[Max bound]])/Tableau1_1[[#This Row],[Max bound]]</f>
        <v>8.0045523330555053</v>
      </c>
      <c r="J10">
        <v>60.110625982284546</v>
      </c>
      <c r="K10">
        <v>4071</v>
      </c>
      <c r="L10" s="9">
        <f>(Tableau1_1[[#This Row],[heur_best]]-Tableau1_1[[#This Row],[Max bound]])/Tableau1_1[[#This Row],[Max bound]]</f>
        <v>8.8096756563746421</v>
      </c>
      <c r="M10">
        <v>6.1174154281616211E-2</v>
      </c>
      <c r="N10">
        <v>4435</v>
      </c>
      <c r="O10">
        <v>1253</v>
      </c>
      <c r="P10">
        <v>11.971268954509178</v>
      </c>
      <c r="Q10">
        <v>167.95646708521178</v>
      </c>
      <c r="R10">
        <v>182.11677645633097</v>
      </c>
      <c r="S10">
        <v>452.10465211640252</v>
      </c>
      <c r="T10">
        <f>MAX(Tableau1_1[[#This Row],[Static_bound]],Tableau1_1[[#This Row],[BC_bound]],Tableau1_1[[#This Row],[Dual_bound]])</f>
        <v>452.10465211640252</v>
      </c>
    </row>
    <row r="11" spans="1:20">
      <c r="A11" t="s">
        <v>297</v>
      </c>
      <c r="B11" t="b">
        <v>1</v>
      </c>
      <c r="C11" s="9">
        <f>(Tableau1_1[[#This Row],[cp_best]]-Tableau1_1[[#This Row],[Max bound]])/Tableau1_1[[#This Row],[Max bound]]</f>
        <v>0.26597001037083745</v>
      </c>
      <c r="D11">
        <v>60.204158782958984</v>
      </c>
      <c r="E11">
        <v>11208</v>
      </c>
      <c r="F11" s="9">
        <f>(Tableau1_1[[#This Row],[bc_best]]-Tableau1_1[[#This Row],[Max bound]])/Tableau1_1[[#This Row],[Max bound]]</f>
        <v>1.0041136593513362</v>
      </c>
      <c r="G11">
        <v>60.036185026168823</v>
      </c>
      <c r="H11">
        <v>17743.000000000007</v>
      </c>
      <c r="I11" s="9">
        <f>(Tableau1_1[[#This Row],[dual_best]]-Tableau1_1[[#This Row],[Max bound]])/Tableau1_1[[#This Row],[Max bound]]</f>
        <v>0.98061956922311155</v>
      </c>
      <c r="J11">
        <v>60.109405040740967</v>
      </c>
      <c r="K11">
        <v>17535</v>
      </c>
      <c r="L11" s="9">
        <f>(Tableau1_1[[#This Row],[heur_best]]-Tableau1_1[[#This Row],[Max bound]])/Tableau1_1[[#This Row],[Max bound]]</f>
        <v>1.195793808137855</v>
      </c>
      <c r="M11">
        <v>6.2357902526855469E-2</v>
      </c>
      <c r="N11">
        <v>19440</v>
      </c>
      <c r="O11">
        <v>11659</v>
      </c>
      <c r="P11">
        <v>-3.8682562827000604</v>
      </c>
      <c r="Q11">
        <v>6382.0859213250478</v>
      </c>
      <c r="R11">
        <v>7181.0405497623642</v>
      </c>
      <c r="S11">
        <v>8853.2902898046286</v>
      </c>
      <c r="T11">
        <f>MAX(Tableau1_1[[#This Row],[Static_bound]],Tableau1_1[[#This Row],[BC_bound]],Tableau1_1[[#This Row],[Dual_bound]])</f>
        <v>8853.2902898046286</v>
      </c>
    </row>
    <row r="12" spans="1:20">
      <c r="A12" t="s">
        <v>296</v>
      </c>
      <c r="B12" t="b">
        <v>0</v>
      </c>
      <c r="C12" s="9">
        <f>(Tableau1_1[[#This Row],[cp_best]]-Tableau1_1[[#This Row],[Max bound]])/Tableau1_1[[#This Row],[Max bound]]</f>
        <v>-0.25447776561292529</v>
      </c>
      <c r="D12">
        <v>60.203677892684937</v>
      </c>
      <c r="E12">
        <v>284</v>
      </c>
      <c r="F12" s="9">
        <f>(Tableau1_1[[#This Row],[bc_best]]-Tableau1_1[[#This Row],[Max bound]])/Tableau1_1[[#This Row],[Max bound]]</f>
        <v>1.8088337704020088</v>
      </c>
      <c r="G12">
        <v>60.029278993606567</v>
      </c>
      <c r="H12">
        <v>1070.0000000000007</v>
      </c>
      <c r="I12" s="9">
        <f>(Tableau1_1[[#This Row],[dual_best]]-Tableau1_1[[#This Row],[Max bound]])/Tableau1_1[[#This Row],[Max bound]]</f>
        <v>0.95830840440849374</v>
      </c>
      <c r="J12">
        <v>60.100229024887085</v>
      </c>
      <c r="K12">
        <v>745.99999999900001</v>
      </c>
      <c r="L12" s="9">
        <f>(Tableau1_1[[#This Row],[heur_best]]-Tableau1_1[[#This Row],[Max bound]])/Tableau1_1[[#This Row],[Max bound]]</f>
        <v>3.7408913919121725</v>
      </c>
      <c r="M12">
        <v>5.8542013168334961E-2</v>
      </c>
      <c r="N12">
        <v>1806</v>
      </c>
      <c r="O12">
        <v>227</v>
      </c>
      <c r="P12">
        <v>25.110132158590311</v>
      </c>
      <c r="Q12">
        <v>159.83168316831714</v>
      </c>
      <c r="R12">
        <v>189.25742574257444</v>
      </c>
      <c r="S12">
        <v>380.94101946334087</v>
      </c>
      <c r="T12">
        <f>MAX(Tableau1_1[[#This Row],[Static_bound]],Tableau1_1[[#This Row],[BC_bound]],Tableau1_1[[#This Row],[Dual_bound]])</f>
        <v>380.94101946334087</v>
      </c>
    </row>
    <row r="13" spans="1:20">
      <c r="A13" t="s">
        <v>296</v>
      </c>
      <c r="B13" t="b">
        <v>1</v>
      </c>
      <c r="C13" s="9">
        <f>(Tableau1_1[[#This Row],[cp_best]]-Tableau1_1[[#This Row],[Max bound]])/Tableau1_1[[#This Row],[Max bound]]</f>
        <v>0.74535985488954148</v>
      </c>
      <c r="D13">
        <v>60.185019969940186</v>
      </c>
      <c r="E13">
        <v>14050</v>
      </c>
      <c r="F13" s="9">
        <f>(Tableau1_1[[#This Row],[bc_best]]-Tableau1_1[[#This Row],[Max bound]])/Tableau1_1[[#This Row],[Max bound]]</f>
        <v>1.5536912837697019</v>
      </c>
      <c r="G13">
        <v>60.02042293548584</v>
      </c>
      <c r="H13">
        <v>20557.000000000004</v>
      </c>
      <c r="I13" s="9">
        <f>(Tableau1_1[[#This Row],[dual_best]]-Tableau1_1[[#This Row],[Max bound]])/Tableau1_1[[#This Row],[Max bound]]</f>
        <v>1.2471042288325207</v>
      </c>
      <c r="J13">
        <v>60.102665185928345</v>
      </c>
      <c r="K13">
        <v>18089</v>
      </c>
      <c r="L13" s="9">
        <f>(Tableau1_1[[#This Row],[heur_best]]-Tableau1_1[[#This Row],[Max bound]])/Tableau1_1[[#This Row],[Max bound]]</f>
        <v>1.7112084578622238</v>
      </c>
      <c r="M13">
        <v>8.6493015289306641E-2</v>
      </c>
      <c r="N13">
        <v>21825</v>
      </c>
      <c r="O13">
        <v>15933</v>
      </c>
      <c r="P13">
        <v>-11.818238875290279</v>
      </c>
      <c r="Q13">
        <v>6033.3265306122466</v>
      </c>
      <c r="R13">
        <v>6643.2897804441745</v>
      </c>
      <c r="S13">
        <v>8049.9158730158724</v>
      </c>
      <c r="T13">
        <f>MAX(Tableau1_1[[#This Row],[Static_bound]],Tableau1_1[[#This Row],[BC_bound]],Tableau1_1[[#This Row],[Dual_bound]])</f>
        <v>8049.9158730158724</v>
      </c>
    </row>
    <row r="14" spans="1:20">
      <c r="A14" t="s">
        <v>292</v>
      </c>
      <c r="B14" t="b">
        <v>0</v>
      </c>
      <c r="C14" s="9">
        <f>(Tableau1_1[[#This Row],[cp_best]]-Tableau1_1[[#This Row],[Max bound]])/Tableau1_1[[#This Row],[Max bound]]</f>
        <v>0</v>
      </c>
      <c r="D14">
        <v>6.9846868515014648E-2</v>
      </c>
      <c r="E14">
        <v>2066</v>
      </c>
      <c r="F14" s="9">
        <f>(Tableau1_1[[#This Row],[bc_best]]-Tableau1_1[[#This Row],[Max bound]])/Tableau1_1[[#This Row],[Max bound]]</f>
        <v>0</v>
      </c>
      <c r="G14">
        <v>1.7971992492675781E-2</v>
      </c>
      <c r="H14">
        <v>2066</v>
      </c>
      <c r="I14" s="9">
        <f>(Tableau1_1[[#This Row],[dual_best]]-Tableau1_1[[#This Row],[Max bound]])/Tableau1_1[[#This Row],[Max bound]]</f>
        <v>0</v>
      </c>
      <c r="J14">
        <v>6.8759918212890625E-2</v>
      </c>
      <c r="K14">
        <v>2066</v>
      </c>
      <c r="L14" s="9">
        <f>(Tableau1_1[[#This Row],[heur_best]]-Tableau1_1[[#This Row],[Max bound]])/Tableau1_1[[#This Row],[Max bound]]</f>
        <v>0.60793804453049372</v>
      </c>
      <c r="M14">
        <v>1.3659000396728516E-3</v>
      </c>
      <c r="N14">
        <v>3322</v>
      </c>
      <c r="O14">
        <v>1857</v>
      </c>
      <c r="P14">
        <v>11.254711900915455</v>
      </c>
      <c r="Q14">
        <v>1857</v>
      </c>
      <c r="R14">
        <v>2066</v>
      </c>
      <c r="S14">
        <v>2066</v>
      </c>
      <c r="T14">
        <f>MAX(Tableau1_1[[#This Row],[Static_bound]],Tableau1_1[[#This Row],[BC_bound]],Tableau1_1[[#This Row],[Dual_bound]])</f>
        <v>2066</v>
      </c>
    </row>
    <row r="15" spans="1:20">
      <c r="A15" t="s">
        <v>292</v>
      </c>
      <c r="B15" t="b">
        <v>1</v>
      </c>
      <c r="C15" s="9">
        <f>(Tableau1_1[[#This Row],[cp_best]]-Tableau1_1[[#This Row],[Max bound]])/Tableau1_1[[#This Row],[Max bound]]</f>
        <v>0</v>
      </c>
      <c r="D15">
        <v>0.46118807792663574</v>
      </c>
      <c r="E15">
        <v>3132</v>
      </c>
      <c r="F15" s="9">
        <f>(Tableau1_1[[#This Row],[bc_best]]-Tableau1_1[[#This Row],[Max bound]])/Tableau1_1[[#This Row],[Max bound]]</f>
        <v>0</v>
      </c>
      <c r="G15">
        <v>5.902099609375E-2</v>
      </c>
      <c r="H15">
        <v>3132</v>
      </c>
      <c r="I15" s="9">
        <f>(Tableau1_1[[#This Row],[dual_best]]-Tableau1_1[[#This Row],[Max bound]])/Tableau1_1[[#This Row],[Max bound]]</f>
        <v>0</v>
      </c>
      <c r="J15">
        <v>0.10576009750366211</v>
      </c>
      <c r="K15">
        <v>3132</v>
      </c>
      <c r="L15" s="9">
        <f>(Tableau1_1[[#This Row],[heur_best]]-Tableau1_1[[#This Row],[Max bound]])/Tableau1_1[[#This Row],[Max bound]]</f>
        <v>7.9182630906768844E-2</v>
      </c>
      <c r="M15">
        <v>1.3930797576904297E-3</v>
      </c>
      <c r="N15">
        <v>3380</v>
      </c>
      <c r="O15">
        <v>2983</v>
      </c>
      <c r="P15">
        <v>4.9949715051961112</v>
      </c>
      <c r="Q15">
        <v>2983</v>
      </c>
      <c r="R15">
        <v>3132</v>
      </c>
      <c r="S15">
        <v>3132</v>
      </c>
      <c r="T15">
        <f>MAX(Tableau1_1[[#This Row],[Static_bound]],Tableau1_1[[#This Row],[BC_bound]],Tableau1_1[[#This Row],[Dual_bound]])</f>
        <v>3132</v>
      </c>
    </row>
    <row r="16" spans="1:20">
      <c r="A16" t="s">
        <v>294</v>
      </c>
      <c r="B16" t="b">
        <v>0</v>
      </c>
      <c r="C16" s="9">
        <f>(Tableau1_1[[#This Row],[cp_best]]-Tableau1_1[[#This Row],[Max bound]])/Tableau1_1[[#This Row],[Max bound]]</f>
        <v>-0.57035175879397038</v>
      </c>
      <c r="D16">
        <v>60.142009019851685</v>
      </c>
      <c r="E16">
        <v>342</v>
      </c>
      <c r="F16" s="9">
        <f>(Tableau1_1[[#This Row],[bc_best]]-Tableau1_1[[#This Row],[Max bound]])/Tableau1_1[[#This Row],[Max bound]]</f>
        <v>3.5150753768844143</v>
      </c>
      <c r="G16">
        <v>60.020885944366455</v>
      </c>
      <c r="H16">
        <v>3593.9999999999982</v>
      </c>
      <c r="I16" s="9">
        <f>(Tableau1_1[[#This Row],[dual_best]]-Tableau1_1[[#This Row],[Max bound]])/Tableau1_1[[#This Row],[Max bound]]</f>
        <v>2.1557788944723577</v>
      </c>
      <c r="J16">
        <v>60.108053922653198</v>
      </c>
      <c r="K16">
        <v>2512</v>
      </c>
      <c r="L16" s="9">
        <f>(Tableau1_1[[#This Row],[heur_best]]-Tableau1_1[[#This Row],[Max bound]])/Tableau1_1[[#This Row],[Max bound]]</f>
        <v>5.30778894472361</v>
      </c>
      <c r="M16">
        <v>4.0589094161987305E-2</v>
      </c>
      <c r="N16">
        <v>5021</v>
      </c>
      <c r="O16">
        <v>255</v>
      </c>
      <c r="P16">
        <v>34.117647058823529</v>
      </c>
      <c r="Q16">
        <v>160.98936170212735</v>
      </c>
      <c r="R16">
        <v>427.92287008215914</v>
      </c>
      <c r="S16">
        <v>796.00000000000102</v>
      </c>
      <c r="T16">
        <f>MAX(Tableau1_1[[#This Row],[Static_bound]],Tableau1_1[[#This Row],[BC_bound]],Tableau1_1[[#This Row],[Dual_bound]])</f>
        <v>796.00000000000102</v>
      </c>
    </row>
    <row r="17" spans="1:20">
      <c r="A17" t="s">
        <v>294</v>
      </c>
      <c r="B17" t="b">
        <v>1</v>
      </c>
      <c r="C17" s="9">
        <f>(Tableau1_1[[#This Row],[cp_best]]-Tableau1_1[[#This Row],[Max bound]])/Tableau1_1[[#This Row],[Max bound]]</f>
        <v>1.3923231094696362</v>
      </c>
      <c r="D17">
        <v>60.148674964904785</v>
      </c>
      <c r="E17">
        <v>16420</v>
      </c>
      <c r="F17" s="9">
        <f>(Tableau1_1[[#This Row],[bc_best]]-Tableau1_1[[#This Row],[Max bound]])/Tableau1_1[[#This Row],[Max bound]]</f>
        <v>1.6580720346628524</v>
      </c>
      <c r="G17">
        <v>60.016919136047363</v>
      </c>
      <c r="H17">
        <v>18243.999999999996</v>
      </c>
      <c r="I17" s="9">
        <f>(Tableau1_1[[#This Row],[dual_best]]-Tableau1_1[[#This Row],[Max bound]])/Tableau1_1[[#This Row],[Max bound]]</f>
        <v>1.4261245078494753</v>
      </c>
      <c r="J17">
        <v>60.10263204574585</v>
      </c>
      <c r="K17">
        <v>16652</v>
      </c>
      <c r="L17" s="9">
        <f>(Tableau1_1[[#This Row],[heur_best]]-Tableau1_1[[#This Row],[Max bound]])/Tableau1_1[[#This Row],[Max bound]]</f>
        <v>2.0096357169497123</v>
      </c>
      <c r="M17">
        <v>5.3417205810546875E-2</v>
      </c>
      <c r="N17">
        <v>20657</v>
      </c>
      <c r="O17">
        <v>16617</v>
      </c>
      <c r="P17">
        <v>-1.1855328880062588</v>
      </c>
      <c r="Q17">
        <v>6107.7499999999973</v>
      </c>
      <c r="R17">
        <v>6433.5011451596984</v>
      </c>
      <c r="S17">
        <v>6863.6213624338625</v>
      </c>
      <c r="T17">
        <f>MAX(Tableau1_1[[#This Row],[Static_bound]],Tableau1_1[[#This Row],[BC_bound]],Tableau1_1[[#This Row],[Dual_bound]])</f>
        <v>6863.6213624338625</v>
      </c>
    </row>
    <row r="18" spans="1:20">
      <c r="A18" t="s">
        <v>293</v>
      </c>
      <c r="B18" t="b">
        <v>0</v>
      </c>
      <c r="C18" s="9">
        <f>(Tableau1_1[[#This Row],[cp_best]]-Tableau1_1[[#This Row],[Max bound]])/Tableau1_1[[#This Row],[Max bound]]</f>
        <v>1.0842426750947032</v>
      </c>
      <c r="D18">
        <v>60.12766695022583</v>
      </c>
      <c r="E18">
        <v>1313</v>
      </c>
      <c r="F18" s="9">
        <f>(Tableau1_1[[#This Row],[bc_best]]-Tableau1_1[[#This Row],[Max bound]])/Tableau1_1[[#This Row],[Max bound]]</f>
        <v>5.0400178055867082</v>
      </c>
      <c r="G18">
        <v>60.021501064300537</v>
      </c>
      <c r="H18">
        <v>3805.0000000000009</v>
      </c>
      <c r="I18" s="9">
        <f>(Tableau1_1[[#This Row],[dual_best]]-Tableau1_1[[#This Row],[Max bound]])/Tableau1_1[[#This Row],[Max bound]]</f>
        <v>4.584436961906448</v>
      </c>
      <c r="J18">
        <v>60.082271099090576</v>
      </c>
      <c r="K18">
        <v>3518</v>
      </c>
      <c r="L18" s="9">
        <f>(Tableau1_1[[#This Row],[heur_best]]-Tableau1_1[[#This Row],[Max bound]])/Tableau1_1[[#This Row],[Max bound]]</f>
        <v>5.8194261479107734</v>
      </c>
      <c r="M18">
        <v>3.7856101989746094E-2</v>
      </c>
      <c r="N18">
        <v>4296</v>
      </c>
      <c r="O18">
        <v>1240</v>
      </c>
      <c r="P18">
        <v>5.887096774193548</v>
      </c>
      <c r="Q18">
        <v>175.35735990528801</v>
      </c>
      <c r="R18">
        <v>227.5969158441502</v>
      </c>
      <c r="S18">
        <v>629.96503031507132</v>
      </c>
      <c r="T18">
        <f>MAX(Tableau1_1[[#This Row],[Static_bound]],Tableau1_1[[#This Row],[BC_bound]],Tableau1_1[[#This Row],[Dual_bound]])</f>
        <v>629.96503031507132</v>
      </c>
    </row>
    <row r="19" spans="1:20">
      <c r="A19" t="s">
        <v>293</v>
      </c>
      <c r="B19" t="b">
        <v>1</v>
      </c>
      <c r="C19" s="9">
        <f>(Tableau1_1[[#This Row],[cp_best]]-Tableau1_1[[#This Row],[Max bound]])/Tableau1_1[[#This Row],[Max bound]]</f>
        <v>0.22232125791056273</v>
      </c>
      <c r="D19">
        <v>62.856171131134033</v>
      </c>
      <c r="E19">
        <v>9081</v>
      </c>
      <c r="F19" s="9">
        <f>(Tableau1_1[[#This Row],[bc_best]]-Tableau1_1[[#This Row],[Max bound]])/Tableau1_1[[#This Row],[Max bound]]</f>
        <v>0.96895885483049493</v>
      </c>
      <c r="G19">
        <v>60.020944118499756</v>
      </c>
      <c r="H19">
        <v>14628.000000000011</v>
      </c>
      <c r="I19" s="9">
        <f>(Tableau1_1[[#This Row],[dual_best]]-Tableau1_1[[#This Row],[Max bound]])/Tableau1_1[[#This Row],[Max bound]]</f>
        <v>0.81053223655489259</v>
      </c>
      <c r="J19">
        <v>60.10157585144043</v>
      </c>
      <c r="K19">
        <v>13451</v>
      </c>
      <c r="L19" s="9">
        <f>(Tableau1_1[[#This Row],[heur_best]]-Tableau1_1[[#This Row],[Max bound]])/Tableau1_1[[#This Row],[Max bound]]</f>
        <v>1.1979169497215703</v>
      </c>
      <c r="M19">
        <v>3.1561136245727539E-2</v>
      </c>
      <c r="N19">
        <v>16329</v>
      </c>
      <c r="O19">
        <v>9372</v>
      </c>
      <c r="P19">
        <v>-3.1049935979513443</v>
      </c>
      <c r="Q19">
        <v>5482.7000000000007</v>
      </c>
      <c r="R19">
        <v>6095.5742485742994</v>
      </c>
      <c r="S19">
        <v>7429.3071001015487</v>
      </c>
      <c r="T19">
        <f>MAX(Tableau1_1[[#This Row],[Static_bound]],Tableau1_1[[#This Row],[BC_bound]],Tableau1_1[[#This Row],[Dual_bound]])</f>
        <v>7429.3071001015487</v>
      </c>
    </row>
    <row r="20" spans="1:20">
      <c r="A20" t="s">
        <v>289</v>
      </c>
      <c r="B20" t="b">
        <v>0</v>
      </c>
      <c r="C20" s="9">
        <f>(Tableau1_1[[#This Row],[cp_best]]-Tableau1_1[[#This Row],[Max bound]])/Tableau1_1[[#This Row],[Max bound]]</f>
        <v>0</v>
      </c>
      <c r="D20">
        <v>8.366703987121582E-2</v>
      </c>
      <c r="E20">
        <v>3307</v>
      </c>
      <c r="F20" s="9">
        <f>(Tableau1_1[[#This Row],[bc_best]]-Tableau1_1[[#This Row],[Max bound]])/Tableau1_1[[#This Row],[Max bound]]</f>
        <v>-1.3751053852024921E-16</v>
      </c>
      <c r="G20">
        <v>1.0180950164794922E-2</v>
      </c>
      <c r="H20">
        <v>3306.9999999999995</v>
      </c>
      <c r="I20" s="9">
        <f>(Tableau1_1[[#This Row],[dual_best]]-Tableau1_1[[#This Row],[Max bound]])/Tableau1_1[[#This Row],[Max bound]]</f>
        <v>0</v>
      </c>
      <c r="J20">
        <v>9.1865062713623047E-2</v>
      </c>
      <c r="K20">
        <v>3307</v>
      </c>
      <c r="L20" s="9">
        <f>(Tableau1_1[[#This Row],[heur_best]]-Tableau1_1[[#This Row],[Max bound]])/Tableau1_1[[#This Row],[Max bound]]</f>
        <v>0.16691865739340792</v>
      </c>
      <c r="M20">
        <v>1.3260841369628906E-3</v>
      </c>
      <c r="N20">
        <v>3859</v>
      </c>
      <c r="O20">
        <v>2554</v>
      </c>
      <c r="P20">
        <v>29.483163664839452</v>
      </c>
      <c r="Q20">
        <v>2554</v>
      </c>
      <c r="R20">
        <v>3306.9999999999995</v>
      </c>
      <c r="S20">
        <v>3307</v>
      </c>
      <c r="T20">
        <f>MAX(Tableau1_1[[#This Row],[Static_bound]],Tableau1_1[[#This Row],[BC_bound]],Tableau1_1[[#This Row],[Dual_bound]])</f>
        <v>3307</v>
      </c>
    </row>
    <row r="21" spans="1:20">
      <c r="A21" t="s">
        <v>289</v>
      </c>
      <c r="B21" t="b">
        <v>1</v>
      </c>
      <c r="C21" s="9">
        <f>(Tableau1_1[[#This Row],[cp_best]]-Tableau1_1[[#This Row],[Max bound]])/Tableau1_1[[#This Row],[Max bound]]</f>
        <v>-1.473104473231176E-16</v>
      </c>
      <c r="D21">
        <v>0.32499790191650391</v>
      </c>
      <c r="E21">
        <v>3087</v>
      </c>
      <c r="F21" s="9">
        <f>(Tableau1_1[[#This Row],[bc_best]]-Tableau1_1[[#This Row],[Max bound]])/Tableau1_1[[#This Row],[Max bound]]</f>
        <v>0</v>
      </c>
      <c r="G21">
        <v>1.666712760925293E-2</v>
      </c>
      <c r="H21">
        <v>3087.0000000000005</v>
      </c>
      <c r="I21" s="9">
        <f>(Tableau1_1[[#This Row],[dual_best]]-Tableau1_1[[#This Row],[Max bound]])/Tableau1_1[[#This Row],[Max bound]]</f>
        <v>-1.473104473231176E-16</v>
      </c>
      <c r="J21">
        <v>9.6657991409301758E-2</v>
      </c>
      <c r="K21">
        <v>3087</v>
      </c>
      <c r="L21" s="9">
        <f>(Tableau1_1[[#This Row],[heur_best]]-Tableau1_1[[#This Row],[Max bound]])/Tableau1_1[[#This Row],[Max bound]]</f>
        <v>8.4548104956268064E-2</v>
      </c>
      <c r="M21">
        <v>1.2071132659912109E-3</v>
      </c>
      <c r="N21">
        <v>3348</v>
      </c>
      <c r="O21">
        <v>3022</v>
      </c>
      <c r="P21">
        <v>2.1508934480476505</v>
      </c>
      <c r="Q21">
        <v>3022</v>
      </c>
      <c r="R21">
        <v>3087.0000000000005</v>
      </c>
      <c r="S21">
        <v>3087</v>
      </c>
      <c r="T21">
        <f>MAX(Tableau1_1[[#This Row],[Static_bound]],Tableau1_1[[#This Row],[BC_bound]],Tableau1_1[[#This Row],[Dual_bound]])</f>
        <v>3087.0000000000005</v>
      </c>
    </row>
    <row r="22" spans="1:20">
      <c r="A22" t="s">
        <v>291</v>
      </c>
      <c r="B22" t="b">
        <v>0</v>
      </c>
      <c r="C22" s="9">
        <f>(Tableau1_1[[#This Row],[cp_best]]-Tableau1_1[[#This Row],[Max bound]])/Tableau1_1[[#This Row],[Max bound]]</f>
        <v>-0.30627433492767586</v>
      </c>
      <c r="D22">
        <v>60.106107950210571</v>
      </c>
      <c r="E22">
        <v>564</v>
      </c>
      <c r="F22" s="9">
        <f>(Tableau1_1[[#This Row],[bc_best]]-Tableau1_1[[#This Row],[Max bound]])/Tableau1_1[[#This Row],[Max bound]]</f>
        <v>3.0688732270554042</v>
      </c>
      <c r="G22">
        <v>60.011171102523804</v>
      </c>
      <c r="H22">
        <v>3307.9999999999995</v>
      </c>
      <c r="I22" s="9">
        <f>(Tableau1_1[[#This Row],[dual_best]]-Tableau1_1[[#This Row],[Max bound]])/Tableau1_1[[#This Row],[Max bound]]</f>
        <v>1.8364031624898802</v>
      </c>
      <c r="J22">
        <v>60.07756495475769</v>
      </c>
      <c r="K22">
        <v>2305.9999999820002</v>
      </c>
      <c r="L22" s="9">
        <f>(Tableau1_1[[#This Row],[heur_best]]-Tableau1_1[[#This Row],[Max bound]])/Tableau1_1[[#This Row],[Max bound]]</f>
        <v>3.8499296052839962</v>
      </c>
      <c r="M22">
        <v>8.3590984344482422E-2</v>
      </c>
      <c r="N22">
        <v>3943</v>
      </c>
      <c r="O22">
        <v>444</v>
      </c>
      <c r="P22">
        <v>27.027027027027028</v>
      </c>
      <c r="Q22">
        <v>167.00909090909084</v>
      </c>
      <c r="R22">
        <v>420.45827597531235</v>
      </c>
      <c r="S22">
        <v>813.001490929704</v>
      </c>
      <c r="T22">
        <f>MAX(Tableau1_1[[#This Row],[Static_bound]],Tableau1_1[[#This Row],[BC_bound]],Tableau1_1[[#This Row],[Dual_bound]])</f>
        <v>813.001490929704</v>
      </c>
    </row>
    <row r="23" spans="1:20">
      <c r="A23" t="s">
        <v>291</v>
      </c>
      <c r="B23" t="b">
        <v>1</v>
      </c>
      <c r="C23" s="9">
        <f>(Tableau1_1[[#This Row],[cp_best]]-Tableau1_1[[#This Row],[Max bound]])/Tableau1_1[[#This Row],[Max bound]]</f>
        <v>1.7847772094489012</v>
      </c>
      <c r="D23">
        <v>60.122932910919189</v>
      </c>
      <c r="E23">
        <v>18052</v>
      </c>
      <c r="F23" s="9">
        <f>(Tableau1_1[[#This Row],[bc_best]]-Tableau1_1[[#This Row],[Max bound]])/Tableau1_1[[#This Row],[Max bound]]</f>
        <v>2.1744485606048918</v>
      </c>
      <c r="G23">
        <v>60.011226892471313</v>
      </c>
      <c r="H23">
        <v>20578.000000000007</v>
      </c>
      <c r="I23" s="9">
        <f>(Tableau1_1[[#This Row],[dual_best]]-Tableau1_1[[#This Row],[Max bound]])/Tableau1_1[[#This Row],[Max bound]]</f>
        <v>1.9816183195340329</v>
      </c>
      <c r="J23">
        <v>60.059226989746094</v>
      </c>
      <c r="K23">
        <v>19328</v>
      </c>
      <c r="L23" s="9">
        <f>(Tableau1_1[[#This Row],[heur_best]]-Tableau1_1[[#This Row],[Max bound]])/Tableau1_1[[#This Row],[Max bound]]</f>
        <v>2.4843653240539738</v>
      </c>
      <c r="M23">
        <v>7.5150012969970703E-2</v>
      </c>
      <c r="N23">
        <v>22587</v>
      </c>
      <c r="O23">
        <v>18912</v>
      </c>
      <c r="P23">
        <v>-4.5473773265651438</v>
      </c>
      <c r="Q23">
        <v>5742.2000000000025</v>
      </c>
      <c r="R23">
        <v>5902.5904578657846</v>
      </c>
      <c r="S23">
        <v>6482.3857142857169</v>
      </c>
      <c r="T23">
        <f>MAX(Tableau1_1[[#This Row],[Static_bound]],Tableau1_1[[#This Row],[BC_bound]],Tableau1_1[[#This Row],[Dual_bound]])</f>
        <v>6482.3857142857169</v>
      </c>
    </row>
    <row r="24" spans="1:20">
      <c r="A24" t="s">
        <v>290</v>
      </c>
      <c r="B24" t="b">
        <v>0</v>
      </c>
      <c r="C24" s="9">
        <f>(Tableau1_1[[#This Row],[cp_best]]-Tableau1_1[[#This Row],[Max bound]])/Tableau1_1[[#This Row],[Max bound]]</f>
        <v>-0.31756692195799563</v>
      </c>
      <c r="D24">
        <v>60.09229302406311</v>
      </c>
      <c r="E24">
        <v>417</v>
      </c>
      <c r="F24" s="9">
        <f>(Tableau1_1[[#This Row],[bc_best]]-Tableau1_1[[#This Row],[Max bound]])/Tableau1_1[[#This Row],[Max bound]]</f>
        <v>2.9342185122613378</v>
      </c>
      <c r="G24">
        <v>60.011914968490601</v>
      </c>
      <c r="H24">
        <v>2403.9999999999991</v>
      </c>
      <c r="I24" s="9">
        <f>(Tableau1_1[[#This Row],[dual_best]]-Tableau1_1[[#This Row],[Max bound]])/Tableau1_1[[#This Row],[Max bound]]</f>
        <v>2.2910621581354214</v>
      </c>
      <c r="J24">
        <v>60.060015916824341</v>
      </c>
      <c r="K24">
        <v>2011</v>
      </c>
      <c r="L24" s="9">
        <f>(Tableau1_1[[#This Row],[heur_best]]-Tableau1_1[[#This Row],[Max bound]])/Tableau1_1[[#This Row],[Max bound]]</f>
        <v>4.3760015860143504</v>
      </c>
      <c r="M24">
        <v>2.7562856674194336E-2</v>
      </c>
      <c r="N24">
        <v>3285</v>
      </c>
      <c r="O24">
        <v>318</v>
      </c>
      <c r="P24">
        <v>31.132075471698112</v>
      </c>
      <c r="Q24">
        <v>156.28571428571422</v>
      </c>
      <c r="R24">
        <v>316.88058275824642</v>
      </c>
      <c r="S24">
        <v>611.04892687269955</v>
      </c>
      <c r="T24">
        <f>MAX(Tableau1_1[[#This Row],[Static_bound]],Tableau1_1[[#This Row],[BC_bound]],Tableau1_1[[#This Row],[Dual_bound]])</f>
        <v>611.04892687269955</v>
      </c>
    </row>
    <row r="25" spans="1:20">
      <c r="A25" t="s">
        <v>290</v>
      </c>
      <c r="B25" t="b">
        <v>1</v>
      </c>
      <c r="C25" s="9">
        <f>(Tableau1_1[[#This Row],[cp_best]]-Tableau1_1[[#This Row],[Max bound]])/Tableau1_1[[#This Row],[Max bound]]</f>
        <v>1.923010217290744</v>
      </c>
      <c r="D25">
        <v>60.098665952682495</v>
      </c>
      <c r="E25">
        <v>17091</v>
      </c>
      <c r="F25" s="9">
        <f>(Tableau1_1[[#This Row],[bc_best]]-Tableau1_1[[#This Row],[Max bound]])/Tableau1_1[[#This Row],[Max bound]]</f>
        <v>2.123110969395956</v>
      </c>
      <c r="G25">
        <v>60.010687112808228</v>
      </c>
      <c r="H25">
        <v>18261.000000000004</v>
      </c>
      <c r="I25" s="9">
        <f>(Tableau1_1[[#This Row],[dual_best]]-Tableau1_1[[#This Row],[Max bound]])/Tableau1_1[[#This Row],[Max bound]]</f>
        <v>1.9170242973559728</v>
      </c>
      <c r="J25">
        <v>60.060321092605591</v>
      </c>
      <c r="K25">
        <v>17056</v>
      </c>
      <c r="L25" s="9">
        <f>(Tableau1_1[[#This Row],[heur_best]]-Tableau1_1[[#This Row],[Max bound]])/Tableau1_1[[#This Row],[Max bound]]</f>
        <v>2.3167127227148439</v>
      </c>
      <c r="M25">
        <v>3.2946109771728516E-2</v>
      </c>
      <c r="N25">
        <v>19393</v>
      </c>
      <c r="O25">
        <v>16018</v>
      </c>
      <c r="P25">
        <v>6.4802097640154823</v>
      </c>
      <c r="Q25">
        <v>5391.2500000000009</v>
      </c>
      <c r="R25">
        <v>5354.0570687240925</v>
      </c>
      <c r="S25">
        <v>5847.0544847568708</v>
      </c>
      <c r="T25">
        <f>MAX(Tableau1_1[[#This Row],[Static_bound]],Tableau1_1[[#This Row],[BC_bound]],Tableau1_1[[#This Row],[Dual_bound]])</f>
        <v>5847.0544847568708</v>
      </c>
    </row>
    <row r="26" spans="1:20">
      <c r="A26" t="s">
        <v>286</v>
      </c>
      <c r="B26" t="b">
        <v>0</v>
      </c>
      <c r="C26" s="9">
        <f>(Tableau1_1[[#This Row],[cp_best]]-Tableau1_1[[#This Row],[Max bound]])/Tableau1_1[[#This Row],[Max bound]]</f>
        <v>-1.2867780160907302E-16</v>
      </c>
      <c r="D26">
        <v>7.0101022720336914E-2</v>
      </c>
      <c r="E26">
        <v>1767</v>
      </c>
      <c r="F26" s="9">
        <f>(Tableau1_1[[#This Row],[bc_best]]-Tableau1_1[[#This Row],[Max bound]])/Tableau1_1[[#This Row],[Max bound]]</f>
        <v>0</v>
      </c>
      <c r="G26">
        <v>1.1148929595947266E-2</v>
      </c>
      <c r="H26">
        <v>1767.0000000000002</v>
      </c>
      <c r="I26" s="9">
        <f>(Tableau1_1[[#This Row],[dual_best]]-Tableau1_1[[#This Row],[Max bound]])/Tableau1_1[[#This Row],[Max bound]]</f>
        <v>-1.2867780160907302E-16</v>
      </c>
      <c r="J26">
        <v>6.3006877899169922E-2</v>
      </c>
      <c r="K26">
        <v>1767</v>
      </c>
      <c r="L26" s="9">
        <f>(Tableau1_1[[#This Row],[heur_best]]-Tableau1_1[[#This Row],[Max bound]])/Tableau1_1[[#This Row],[Max bound]]</f>
        <v>-1.2867780160907302E-16</v>
      </c>
      <c r="M26">
        <v>1.1560916900634766E-3</v>
      </c>
      <c r="N26">
        <v>1767</v>
      </c>
      <c r="O26">
        <v>1505</v>
      </c>
      <c r="P26">
        <v>17.408637873754156</v>
      </c>
      <c r="Q26">
        <v>1505</v>
      </c>
      <c r="R26">
        <v>1767.0000000000002</v>
      </c>
      <c r="S26">
        <v>1767</v>
      </c>
      <c r="T26">
        <f>MAX(Tableau1_1[[#This Row],[Static_bound]],Tableau1_1[[#This Row],[BC_bound]],Tableau1_1[[#This Row],[Dual_bound]])</f>
        <v>1767.0000000000002</v>
      </c>
    </row>
    <row r="27" spans="1:20">
      <c r="A27" t="s">
        <v>286</v>
      </c>
      <c r="B27" t="b">
        <v>1</v>
      </c>
      <c r="C27" s="9">
        <f>(Tableau1_1[[#This Row],[cp_best]]-Tableau1_1[[#This Row],[Max bound]])/Tableau1_1[[#This Row],[Max bound]]</f>
        <v>0</v>
      </c>
      <c r="D27">
        <v>0.3467109203338623</v>
      </c>
      <c r="E27">
        <v>3283</v>
      </c>
      <c r="F27" s="9">
        <f>(Tableau1_1[[#This Row],[bc_best]]-Tableau1_1[[#This Row],[Max bound]])/Tableau1_1[[#This Row],[Max bound]]</f>
        <v>0</v>
      </c>
      <c r="G27">
        <v>1.2747049331665039E-2</v>
      </c>
      <c r="H27">
        <v>3283</v>
      </c>
      <c r="I27" s="9">
        <f>(Tableau1_1[[#This Row],[dual_best]]-Tableau1_1[[#This Row],[Max bound]])/Tableau1_1[[#This Row],[Max bound]]</f>
        <v>0</v>
      </c>
      <c r="J27">
        <v>6.8902969360351563E-2</v>
      </c>
      <c r="K27">
        <v>3283</v>
      </c>
      <c r="L27" s="9">
        <f>(Tableau1_1[[#This Row],[heur_best]]-Tableau1_1[[#This Row],[Max bound]])/Tableau1_1[[#This Row],[Max bound]]</f>
        <v>0</v>
      </c>
      <c r="M27">
        <v>1.1069774627685547E-3</v>
      </c>
      <c r="N27">
        <v>3283</v>
      </c>
      <c r="O27">
        <v>2973</v>
      </c>
      <c r="P27">
        <v>10.427177934746048</v>
      </c>
      <c r="Q27">
        <v>2973</v>
      </c>
      <c r="R27">
        <v>3283</v>
      </c>
      <c r="S27">
        <v>3283</v>
      </c>
      <c r="T27">
        <f>MAX(Tableau1_1[[#This Row],[Static_bound]],Tableau1_1[[#This Row],[BC_bound]],Tableau1_1[[#This Row],[Dual_bound]])</f>
        <v>3283</v>
      </c>
    </row>
    <row r="28" spans="1:20">
      <c r="A28" t="s">
        <v>288</v>
      </c>
      <c r="B28" t="b">
        <v>0</v>
      </c>
      <c r="C28" s="9">
        <f>(Tableau1_1[[#This Row],[cp_best]]-Tableau1_1[[#This Row],[Max bound]])/Tableau1_1[[#This Row],[Max bound]]</f>
        <v>-0.5996723326794946</v>
      </c>
      <c r="D28">
        <v>60.087639093399048</v>
      </c>
      <c r="E28">
        <v>342</v>
      </c>
      <c r="F28" s="9">
        <f>(Tableau1_1[[#This Row],[bc_best]]-Tableau1_1[[#This Row],[Max bound]])/Tableau1_1[[#This Row],[Max bound]]</f>
        <v>2.5947551647405609</v>
      </c>
      <c r="G28">
        <v>60.01069188117981</v>
      </c>
      <c r="H28">
        <v>3070.9999999999995</v>
      </c>
      <c r="I28" s="9">
        <f>(Tableau1_1[[#This Row],[dual_best]]-Tableau1_1[[#This Row],[Max bound]])/Tableau1_1[[#This Row],[Max bound]]</f>
        <v>1.6091531299924169</v>
      </c>
      <c r="J28">
        <v>60.061674833297729</v>
      </c>
      <c r="K28">
        <v>2229</v>
      </c>
      <c r="L28" s="9">
        <f>(Tableau1_1[[#This Row],[heur_best]]-Tableau1_1[[#This Row],[Max bound]])/Tableau1_1[[#This Row],[Max bound]]</f>
        <v>4.1878719928785966</v>
      </c>
      <c r="M28">
        <v>9.3989133834838867E-2</v>
      </c>
      <c r="N28">
        <v>4432</v>
      </c>
      <c r="O28">
        <v>239</v>
      </c>
      <c r="P28">
        <v>43.096234309623433</v>
      </c>
      <c r="Q28">
        <v>167.030303030303</v>
      </c>
      <c r="R28">
        <v>495.7934349166884</v>
      </c>
      <c r="S28">
        <v>854.30018436920113</v>
      </c>
      <c r="T28">
        <f>MAX(Tableau1_1[[#This Row],[Static_bound]],Tableau1_1[[#This Row],[BC_bound]],Tableau1_1[[#This Row],[Dual_bound]])</f>
        <v>854.30018436920113</v>
      </c>
    </row>
    <row r="29" spans="1:20">
      <c r="A29" t="s">
        <v>288</v>
      </c>
      <c r="B29" t="b">
        <v>1</v>
      </c>
      <c r="C29" s="9">
        <f>(Tableau1_1[[#This Row],[cp_best]]-Tableau1_1[[#This Row],[Max bound]])/Tableau1_1[[#This Row],[Max bound]]</f>
        <v>0.81235670275361904</v>
      </c>
      <c r="D29">
        <v>60.088854074478149</v>
      </c>
      <c r="E29">
        <v>11306</v>
      </c>
      <c r="F29" s="9">
        <f>(Tableau1_1[[#This Row],[bc_best]]-Tableau1_1[[#This Row],[Max bound]])/Tableau1_1[[#This Row],[Max bound]]</f>
        <v>1.2232067141774228</v>
      </c>
      <c r="G29">
        <v>60.008476972579956</v>
      </c>
      <c r="H29">
        <v>13869</v>
      </c>
      <c r="I29" s="9">
        <f>(Tableau1_1[[#This Row],[dual_best]]-Tableau1_1[[#This Row],[Max bound]])/Tableau1_1[[#This Row],[Max bound]]</f>
        <v>1.0938442642285311</v>
      </c>
      <c r="J29">
        <v>60.057705163955688</v>
      </c>
      <c r="K29">
        <v>13062</v>
      </c>
      <c r="L29" s="9">
        <f>(Tableau1_1[[#This Row],[heur_best]]-Tableau1_1[[#This Row],[Max bound]])/Tableau1_1[[#This Row],[Max bound]]</f>
        <v>1.7538011495316135</v>
      </c>
      <c r="M29">
        <v>2.9520988464355469E-2</v>
      </c>
      <c r="N29">
        <v>17179</v>
      </c>
      <c r="O29">
        <v>10774</v>
      </c>
      <c r="P29">
        <v>4.9378132541303144</v>
      </c>
      <c r="Q29">
        <v>5392.6923076923194</v>
      </c>
      <c r="R29">
        <v>5547.8029643000182</v>
      </c>
      <c r="S29">
        <v>6238.286305792969</v>
      </c>
      <c r="T29">
        <f>MAX(Tableau1_1[[#This Row],[Static_bound]],Tableau1_1[[#This Row],[BC_bound]],Tableau1_1[[#This Row],[Dual_bound]])</f>
        <v>6238.286305792969</v>
      </c>
    </row>
    <row r="30" spans="1:20">
      <c r="A30" t="s">
        <v>287</v>
      </c>
      <c r="B30" t="b">
        <v>0</v>
      </c>
      <c r="C30" s="9">
        <f>(Tableau1_1[[#This Row],[cp_best]]-Tableau1_1[[#This Row],[Max bound]])/Tableau1_1[[#This Row],[Max bound]]</f>
        <v>-0.56727113171078003</v>
      </c>
      <c r="D30">
        <v>60.10204005241394</v>
      </c>
      <c r="E30">
        <v>219</v>
      </c>
      <c r="F30" s="9">
        <f>(Tableau1_1[[#This Row],[bc_best]]-Tableau1_1[[#This Row],[Max bound]])/Tableau1_1[[#This Row],[Max bound]]</f>
        <v>1.6536752059927966</v>
      </c>
      <c r="G30">
        <v>60.008705854415894</v>
      </c>
      <c r="H30">
        <v>1343</v>
      </c>
      <c r="I30" s="9">
        <f>(Tableau1_1[[#This Row],[dual_best]]-Tableau1_1[[#This Row],[Max bound]])/Tableau1_1[[#This Row],[Max bound]]</f>
        <v>0.79019340031978691</v>
      </c>
      <c r="J30">
        <v>60.047652959823608</v>
      </c>
      <c r="K30">
        <v>906</v>
      </c>
      <c r="L30" s="9">
        <f>(Tableau1_1[[#This Row],[heur_best]]-Tableau1_1[[#This Row],[Max bound]])/Tableau1_1[[#This Row],[Max bound]]</f>
        <v>3.6552932131936178</v>
      </c>
      <c r="M30">
        <v>2.5677204132080078E-2</v>
      </c>
      <c r="N30">
        <v>2356</v>
      </c>
      <c r="O30">
        <v>200</v>
      </c>
      <c r="P30">
        <v>9.5</v>
      </c>
      <c r="Q30">
        <v>162.13869863013682</v>
      </c>
      <c r="R30">
        <v>226.67335519969117</v>
      </c>
      <c r="S30">
        <v>506.09057090600317</v>
      </c>
      <c r="T30">
        <f>MAX(Tableau1_1[[#This Row],[Static_bound]],Tableau1_1[[#This Row],[BC_bound]],Tableau1_1[[#This Row],[Dual_bound]])</f>
        <v>506.09057090600317</v>
      </c>
    </row>
    <row r="31" spans="1:20">
      <c r="A31" t="s">
        <v>287</v>
      </c>
      <c r="B31" t="b">
        <v>1</v>
      </c>
      <c r="C31" s="9">
        <f>(Tableau1_1[[#This Row],[cp_best]]-Tableau1_1[[#This Row],[Max bound]])/Tableau1_1[[#This Row],[Max bound]]</f>
        <v>0.81732898690404088</v>
      </c>
      <c r="D31">
        <v>60.091081857681274</v>
      </c>
      <c r="E31">
        <v>9825</v>
      </c>
      <c r="F31" s="9">
        <f>(Tableau1_1[[#This Row],[bc_best]]-Tableau1_1[[#This Row],[Max bound]])/Tableau1_1[[#This Row],[Max bound]]</f>
        <v>1.2309216194452555</v>
      </c>
      <c r="G31">
        <v>60.008171796798706</v>
      </c>
      <c r="H31">
        <v>12060.999999999998</v>
      </c>
      <c r="I31" s="9">
        <f>(Tableau1_1[[#This Row],[dual_best]]-Tableau1_1[[#This Row],[Max bound]])/Tableau1_1[[#This Row],[Max bound]]</f>
        <v>0.97640307634186008</v>
      </c>
      <c r="J31">
        <v>60.044909000396729</v>
      </c>
      <c r="K31">
        <v>10684.999999994001</v>
      </c>
      <c r="L31" s="9">
        <f>(Tableau1_1[[#This Row],[heur_best]]-Tableau1_1[[#This Row],[Max bound]])/Tableau1_1[[#This Row],[Max bound]]</f>
        <v>1.6557974141443481</v>
      </c>
      <c r="M31">
        <v>2.519989013671875E-2</v>
      </c>
      <c r="N31">
        <v>14358</v>
      </c>
      <c r="O31">
        <v>10020</v>
      </c>
      <c r="P31">
        <v>-1.9461077844311379</v>
      </c>
      <c r="Q31">
        <v>4945.1808510638311</v>
      </c>
      <c r="R31">
        <v>5188.1704030103811</v>
      </c>
      <c r="S31">
        <v>5406.2858573216508</v>
      </c>
      <c r="T31">
        <f>MAX(Tableau1_1[[#This Row],[Static_bound]],Tableau1_1[[#This Row],[BC_bound]],Tableau1_1[[#This Row],[Dual_bound]])</f>
        <v>5406.2858573216508</v>
      </c>
    </row>
    <row r="32" spans="1:20">
      <c r="A32" t="s">
        <v>285</v>
      </c>
      <c r="B32" t="b">
        <v>0</v>
      </c>
      <c r="C32" s="9">
        <f>(Tableau1_1[[#This Row],[cp_best]]-Tableau1_1[[#This Row],[Max bound]])/Tableau1_1[[#This Row],[Max bound]]</f>
        <v>-0.52207060945189476</v>
      </c>
      <c r="D32">
        <v>60.049369096755981</v>
      </c>
      <c r="E32">
        <v>316</v>
      </c>
      <c r="F32" s="9">
        <f>(Tableau1_1[[#This Row],[bc_best]]-Tableau1_1[[#This Row],[Max bound]])/Tableau1_1[[#This Row],[Max bound]]</f>
        <v>1.5529899090038031</v>
      </c>
      <c r="G32">
        <v>60.005780220031738</v>
      </c>
      <c r="H32">
        <v>1688.0000000000002</v>
      </c>
      <c r="I32" s="9">
        <f>(Tableau1_1[[#This Row],[dual_best]]-Tableau1_1[[#This Row],[Max bound]])/Tableau1_1[[#This Row],[Max bound]]</f>
        <v>1.1053092140600078</v>
      </c>
      <c r="J32">
        <v>60.045938014984131</v>
      </c>
      <c r="K32">
        <v>1392</v>
      </c>
      <c r="L32" s="9">
        <f>(Tableau1_1[[#This Row],[heur_best]]-Tableau1_1[[#This Row],[Max bound]])/Tableau1_1[[#This Row],[Max bound]]</f>
        <v>3.6280504274594998</v>
      </c>
      <c r="M32">
        <v>2.1914005279541016E-2</v>
      </c>
      <c r="N32">
        <v>3060</v>
      </c>
      <c r="O32">
        <v>251</v>
      </c>
      <c r="P32">
        <v>25.89641434262948</v>
      </c>
      <c r="Q32">
        <v>163.52682926829266</v>
      </c>
      <c r="R32">
        <v>381.71474816787548</v>
      </c>
      <c r="S32">
        <v>661.1855354566095</v>
      </c>
      <c r="T32">
        <f>MAX(Tableau1_1[[#This Row],[Static_bound]],Tableau1_1[[#This Row],[BC_bound]],Tableau1_1[[#This Row],[Dual_bound]])</f>
        <v>661.1855354566095</v>
      </c>
    </row>
    <row r="33" spans="1:20">
      <c r="A33" t="s">
        <v>285</v>
      </c>
      <c r="B33" t="b">
        <v>1</v>
      </c>
      <c r="C33" s="9">
        <f>(Tableau1_1[[#This Row],[cp_best]]-Tableau1_1[[#This Row],[Max bound]])/Tableau1_1[[#This Row],[Max bound]]</f>
        <v>1.377939622087764</v>
      </c>
      <c r="D33">
        <v>60.054545164108276</v>
      </c>
      <c r="E33">
        <v>13956</v>
      </c>
      <c r="F33" s="9">
        <f>(Tableau1_1[[#This Row],[bc_best]]-Tableau1_1[[#This Row],[Max bound]])/Tableau1_1[[#This Row],[Max bound]]</f>
        <v>1.697928917751335</v>
      </c>
      <c r="G33">
        <v>60.005483150482178</v>
      </c>
      <c r="H33">
        <v>15833.999999999991</v>
      </c>
      <c r="I33" s="9">
        <f>(Tableau1_1[[#This Row],[dual_best]]-Tableau1_1[[#This Row],[Max bound]])/Tableau1_1[[#This Row],[Max bound]]</f>
        <v>1.6256842631393267</v>
      </c>
      <c r="J33">
        <v>60.03771710395813</v>
      </c>
      <c r="K33">
        <v>15410</v>
      </c>
      <c r="L33" s="9">
        <f>(Tableau1_1[[#This Row],[heur_best]]-Tableau1_1[[#This Row],[Max bound]])/Tableau1_1[[#This Row],[Max bound]]</f>
        <v>2.2075604317714355</v>
      </c>
      <c r="M33">
        <v>2.1447896957397461E-2</v>
      </c>
      <c r="N33">
        <v>18825</v>
      </c>
      <c r="O33">
        <v>14149</v>
      </c>
      <c r="P33">
        <v>-1.3640539967488869</v>
      </c>
      <c r="Q33">
        <v>4771.9351851851825</v>
      </c>
      <c r="R33">
        <v>5287.1152205241488</v>
      </c>
      <c r="S33">
        <v>5868.9463224247156</v>
      </c>
      <c r="T33">
        <f>MAX(Tableau1_1[[#This Row],[Static_bound]],Tableau1_1[[#This Row],[BC_bound]],Tableau1_1[[#This Row],[Dual_bound]])</f>
        <v>5868.9463224247156</v>
      </c>
    </row>
    <row r="34" spans="1:20">
      <c r="A34" t="s">
        <v>284</v>
      </c>
      <c r="B34" t="b">
        <v>0</v>
      </c>
      <c r="C34" s="9">
        <f>(Tableau1_1[[#This Row],[cp_best]]-Tableau1_1[[#This Row],[Max bound]])/Tableau1_1[[#This Row],[Max bound]]</f>
        <v>0.57492685578209768</v>
      </c>
      <c r="D34">
        <v>60.053622961044312</v>
      </c>
      <c r="E34">
        <v>1155</v>
      </c>
      <c r="F34" s="9">
        <f>(Tableau1_1[[#This Row],[bc_best]]-Tableau1_1[[#This Row],[Max bound]])/Tableau1_1[[#This Row],[Max bound]]</f>
        <v>3.5216081850852259</v>
      </c>
      <c r="G34">
        <v>60.049686908721924</v>
      </c>
      <c r="H34">
        <v>3316</v>
      </c>
      <c r="I34" s="9">
        <f>(Tableau1_1[[#This Row],[dual_best]]-Tableau1_1[[#This Row],[Max bound]])/Tableau1_1[[#This Row],[Max bound]]</f>
        <v>3.6688740728986171</v>
      </c>
      <c r="J34">
        <v>60.033746004104614</v>
      </c>
      <c r="K34">
        <v>3424</v>
      </c>
      <c r="L34" s="9">
        <f>(Tableau1_1[[#This Row],[heur_best]]-Tableau1_1[[#This Row],[Max bound]])/Tableau1_1[[#This Row],[Max bound]]</f>
        <v>4.9724498946541891</v>
      </c>
      <c r="M34">
        <v>1.9201993942260742E-2</v>
      </c>
      <c r="N34">
        <v>4380</v>
      </c>
      <c r="O34">
        <v>565</v>
      </c>
      <c r="P34">
        <v>104.42477876106196</v>
      </c>
      <c r="Q34">
        <v>183.04939448084181</v>
      </c>
      <c r="R34">
        <v>315.46097790163844</v>
      </c>
      <c r="S34">
        <v>733.36739148208574</v>
      </c>
      <c r="T34">
        <f>MAX(Tableau1_1[[#This Row],[Static_bound]],Tableau1_1[[#This Row],[BC_bound]],Tableau1_1[[#This Row],[Dual_bound]])</f>
        <v>733.36739148208574</v>
      </c>
    </row>
    <row r="35" spans="1:20">
      <c r="A35" t="s">
        <v>284</v>
      </c>
      <c r="B35" t="b">
        <v>1</v>
      </c>
      <c r="C35" s="9">
        <f>(Tableau1_1[[#This Row],[cp_best]]-Tableau1_1[[#This Row],[Max bound]])/Tableau1_1[[#This Row],[Max bound]]</f>
        <v>0.60860503693467216</v>
      </c>
      <c r="D35">
        <v>60.164866924285889</v>
      </c>
      <c r="E35">
        <v>9445</v>
      </c>
      <c r="F35" s="9">
        <f>(Tableau1_1[[#This Row],[bc_best]]-Tableau1_1[[#This Row],[Max bound]])/Tableau1_1[[#This Row],[Max bound]]</f>
        <v>1.0936560845990402</v>
      </c>
      <c r="G35">
        <v>60.003926992416382</v>
      </c>
      <c r="H35">
        <v>12293.000000000005</v>
      </c>
      <c r="I35" s="9">
        <f>(Tableau1_1[[#This Row],[dual_best]]-Tableau1_1[[#This Row],[Max bound]])/Tableau1_1[[#This Row],[Max bound]]</f>
        <v>0.94122606786462615</v>
      </c>
      <c r="J35">
        <v>60.035059928894043</v>
      </c>
      <c r="K35">
        <v>11398</v>
      </c>
      <c r="L35" s="9">
        <f>(Tableau1_1[[#This Row],[heur_best]]-Tableau1_1[[#This Row],[Max bound]])/Tableau1_1[[#This Row],[Max bound]]</f>
        <v>1.1805156472074758</v>
      </c>
      <c r="M35">
        <v>0.22658300399780273</v>
      </c>
      <c r="N35">
        <v>12803</v>
      </c>
      <c r="O35">
        <v>9755</v>
      </c>
      <c r="P35">
        <v>-3.1778575089697592</v>
      </c>
      <c r="Q35">
        <v>4825.9782608695659</v>
      </c>
      <c r="R35">
        <v>5101.667051434908</v>
      </c>
      <c r="S35">
        <v>5871.5469510142875</v>
      </c>
      <c r="T35">
        <f>MAX(Tableau1_1[[#This Row],[Static_bound]],Tableau1_1[[#This Row],[BC_bound]],Tableau1_1[[#This Row],[Dual_bound]])</f>
        <v>5871.5469510142875</v>
      </c>
    </row>
    <row r="36" spans="1:20">
      <c r="A36" t="s">
        <v>283</v>
      </c>
      <c r="B36" t="b">
        <v>0</v>
      </c>
      <c r="C36" s="9">
        <f>(Tableau1_1[[#This Row],[cp_best]]-Tableau1_1[[#This Row],[Max bound]])/Tableau1_1[[#This Row],[Max bound]]</f>
        <v>-0.54562128475918592</v>
      </c>
      <c r="D36">
        <v>60.034879922866821</v>
      </c>
      <c r="E36">
        <v>325</v>
      </c>
      <c r="F36" s="9">
        <f>(Tableau1_1[[#This Row],[bc_best]]-Tableau1_1[[#This Row],[Max bound]])/Tableau1_1[[#This Row],[Max bound]]</f>
        <v>2.5679214809063313</v>
      </c>
      <c r="G36">
        <v>60.004819869995117</v>
      </c>
      <c r="H36">
        <v>2552</v>
      </c>
      <c r="I36" s="9">
        <f>(Tableau1_1[[#This Row],[dual_best]]-Tableau1_1[[#This Row],[Max bound]])/Tableau1_1[[#This Row],[Max bound]]</f>
        <v>1.8199442112022219</v>
      </c>
      <c r="J36">
        <v>60.028785943984985</v>
      </c>
      <c r="K36">
        <v>2017</v>
      </c>
      <c r="L36" s="9">
        <f>(Tableau1_1[[#This Row],[heur_best]]-Tableau1_1[[#This Row],[Max bound]])/Tableau1_1[[#This Row],[Max bound]]</f>
        <v>3.258577128072369</v>
      </c>
      <c r="M36">
        <v>0.15072298049926758</v>
      </c>
      <c r="N36">
        <v>3046</v>
      </c>
      <c r="O36">
        <v>154</v>
      </c>
      <c r="P36">
        <v>111.03896103896105</v>
      </c>
      <c r="Q36">
        <v>149.16260162601628</v>
      </c>
      <c r="R36">
        <v>382.62022703696164</v>
      </c>
      <c r="S36">
        <v>715.26237717309164</v>
      </c>
      <c r="T36">
        <f>MAX(Tableau1_1[[#This Row],[Static_bound]],Tableau1_1[[#This Row],[BC_bound]],Tableau1_1[[#This Row],[Dual_bound]])</f>
        <v>715.26237717309164</v>
      </c>
    </row>
    <row r="37" spans="1:20">
      <c r="A37" t="s">
        <v>283</v>
      </c>
      <c r="B37" t="b">
        <v>1</v>
      </c>
      <c r="C37" s="9">
        <f>(Tableau1_1[[#This Row],[cp_best]]-Tableau1_1[[#This Row],[Max bound]])/Tableau1_1[[#This Row],[Max bound]]</f>
        <v>1.9379012966054128</v>
      </c>
      <c r="D37">
        <v>60.035778999328613</v>
      </c>
      <c r="E37">
        <v>14151</v>
      </c>
      <c r="F37" s="9">
        <f>(Tableau1_1[[#This Row],[bc_best]]-Tableau1_1[[#This Row],[Max bound]])/Tableau1_1[[#This Row],[Max bound]]</f>
        <v>2.2331239412081185</v>
      </c>
      <c r="G37">
        <v>60.003790140151978</v>
      </c>
      <c r="H37">
        <v>15572.999999999998</v>
      </c>
      <c r="I37" s="9">
        <f>(Tableau1_1[[#This Row],[dual_best]]-Tableau1_1[[#This Row],[Max bound]])/Tableau1_1[[#This Row],[Max bound]]</f>
        <v>2.113955306888883</v>
      </c>
      <c r="J37">
        <v>60.02551794052124</v>
      </c>
      <c r="K37">
        <v>14999</v>
      </c>
      <c r="L37" s="9">
        <f>(Tableau1_1[[#This Row],[heur_best]]-Tableau1_1[[#This Row],[Max bound]])/Tableau1_1[[#This Row],[Max bound]]</f>
        <v>2.7984483162103477</v>
      </c>
      <c r="M37">
        <v>8.1989765167236328E-3</v>
      </c>
      <c r="N37">
        <v>18296</v>
      </c>
      <c r="O37">
        <v>14172</v>
      </c>
      <c r="P37">
        <v>-0.14817950889077053</v>
      </c>
      <c r="Q37">
        <v>4338.2087542087538</v>
      </c>
      <c r="R37">
        <v>4406.6324920693323</v>
      </c>
      <c r="S37">
        <v>4816.703684480728</v>
      </c>
      <c r="T37">
        <f>MAX(Tableau1_1[[#This Row],[Static_bound]],Tableau1_1[[#This Row],[BC_bound]],Tableau1_1[[#This Row],[Dual_bound]])</f>
        <v>4816.703684480728</v>
      </c>
    </row>
    <row r="38" spans="1:20">
      <c r="A38" t="s">
        <v>282</v>
      </c>
      <c r="B38" t="b">
        <v>0</v>
      </c>
      <c r="C38" s="9">
        <f>(Tableau1_1[[#This Row],[cp_best]]-Tableau1_1[[#This Row],[Max bound]])/Tableau1_1[[#This Row],[Max bound]]</f>
        <v>-0.54473317013725953</v>
      </c>
      <c r="D38">
        <v>60.698033809661865</v>
      </c>
      <c r="E38">
        <v>351</v>
      </c>
      <c r="F38" s="9">
        <f>(Tableau1_1[[#This Row],[bc_best]]-Tableau1_1[[#This Row],[Max bound]])/Tableau1_1[[#This Row],[Max bound]]</f>
        <v>1.5941129906708855</v>
      </c>
      <c r="G38">
        <v>60.002751111984253</v>
      </c>
      <c r="H38">
        <v>2000</v>
      </c>
      <c r="I38" s="9">
        <f>(Tableau1_1[[#This Row],[dual_best]]-Tableau1_1[[#This Row],[Max bound]])/Tableau1_1[[#This Row],[Max bound]]</f>
        <v>1.4099309683332526</v>
      </c>
      <c r="J38">
        <v>60.032979011535645</v>
      </c>
      <c r="K38">
        <v>1858</v>
      </c>
      <c r="L38" s="9">
        <f>(Tableau1_1[[#This Row],[heur_best]]-Tableau1_1[[#This Row],[Max bound]])/Tableau1_1[[#This Row],[Max bound]]</f>
        <v>2.6927198422200056</v>
      </c>
      <c r="M38">
        <v>7.8198909759521484E-3</v>
      </c>
      <c r="N38">
        <v>2847</v>
      </c>
      <c r="O38">
        <v>307</v>
      </c>
      <c r="P38">
        <v>14.332247557003258</v>
      </c>
      <c r="Q38">
        <v>178.50000000000034</v>
      </c>
      <c r="R38">
        <v>333.74498902139032</v>
      </c>
      <c r="S38">
        <v>770.97644057623063</v>
      </c>
      <c r="T38">
        <f>MAX(Tableau1_1[[#This Row],[Static_bound]],Tableau1_1[[#This Row],[BC_bound]],Tableau1_1[[#This Row],[Dual_bound]])</f>
        <v>770.97644057623063</v>
      </c>
    </row>
    <row r="39" spans="1:20">
      <c r="A39" t="s">
        <v>282</v>
      </c>
      <c r="B39" t="b">
        <v>1</v>
      </c>
      <c r="C39" s="9">
        <f>(Tableau1_1[[#This Row],[cp_best]]-Tableau1_1[[#This Row],[Max bound]])/Tableau1_1[[#This Row],[Max bound]]</f>
        <v>0.98664318627730674</v>
      </c>
      <c r="D39">
        <v>60.0332190990448</v>
      </c>
      <c r="E39">
        <v>12523</v>
      </c>
      <c r="F39" s="9">
        <f>(Tableau1_1[[#This Row],[bc_best]]-Tableau1_1[[#This Row],[Max bound]])/Tableau1_1[[#This Row],[Max bound]]</f>
        <v>1.430516669883783</v>
      </c>
      <c r="G39">
        <v>60.493386030197144</v>
      </c>
      <c r="H39">
        <v>15321</v>
      </c>
      <c r="I39" s="9">
        <f>(Tableau1_1[[#This Row],[dual_best]]-Tableau1_1[[#This Row],[Max bound]])/Tableau1_1[[#This Row],[Max bound]]</f>
        <v>1.3621430203361093</v>
      </c>
      <c r="J39">
        <v>60.041465044021606</v>
      </c>
      <c r="K39">
        <v>14890</v>
      </c>
      <c r="L39" s="9">
        <f>(Tableau1_1[[#This Row],[heur_best]]-Tableau1_1[[#This Row],[Max bound]])/Tableau1_1[[#This Row],[Max bound]]</f>
        <v>1.7055976636556309</v>
      </c>
      <c r="M39">
        <v>6.3800811767578125E-3</v>
      </c>
      <c r="N39">
        <v>17055</v>
      </c>
      <c r="O39">
        <v>12344</v>
      </c>
      <c r="P39">
        <v>1.4500972132209979</v>
      </c>
      <c r="Q39">
        <v>4869.0500000000029</v>
      </c>
      <c r="R39">
        <v>5010.8446632279656</v>
      </c>
      <c r="S39">
        <v>6303.597992081488</v>
      </c>
      <c r="T39">
        <f>MAX(Tableau1_1[[#This Row],[Static_bound]],Tableau1_1[[#This Row],[BC_bound]],Tableau1_1[[#This Row],[Dual_bound]])</f>
        <v>6303.597992081488</v>
      </c>
    </row>
    <row r="40" spans="1:20">
      <c r="A40" t="s">
        <v>281</v>
      </c>
      <c r="B40" t="b">
        <v>0</v>
      </c>
      <c r="C40" s="9">
        <f>(Tableau1_1[[#This Row],[cp_best]]-Tableau1_1[[#This Row],[Max bound]])/Tableau1_1[[#This Row],[Max bound]]</f>
        <v>-0.39076576576576544</v>
      </c>
      <c r="D40">
        <v>60.029653072357178</v>
      </c>
      <c r="E40">
        <v>541</v>
      </c>
      <c r="F40" s="9">
        <f>(Tableau1_1[[#This Row],[bc_best]]-Tableau1_1[[#This Row],[Max bound]])/Tableau1_1[[#This Row],[Max bound]]</f>
        <v>1.4695945945945963</v>
      </c>
      <c r="G40">
        <v>60.005070924758911</v>
      </c>
      <c r="H40">
        <v>2193.0000000000005</v>
      </c>
      <c r="I40" s="9">
        <f>(Tableau1_1[[#This Row],[dual_best]]-Tableau1_1[[#This Row],[Max bound]])/Tableau1_1[[#This Row],[Max bound]]</f>
        <v>1.2961711711711723</v>
      </c>
      <c r="J40">
        <v>60.026777029037476</v>
      </c>
      <c r="K40">
        <v>2039</v>
      </c>
      <c r="L40" s="9">
        <f>(Tableau1_1[[#This Row],[heur_best]]-Tableau1_1[[#This Row],[Max bound]])/Tableau1_1[[#This Row],[Max bound]]</f>
        <v>1.8119369369369385</v>
      </c>
      <c r="M40">
        <v>4.6889781951904297E-3</v>
      </c>
      <c r="N40">
        <v>2497</v>
      </c>
      <c r="O40">
        <v>455</v>
      </c>
      <c r="P40">
        <v>18.901098901098901</v>
      </c>
      <c r="Q40">
        <v>207.26896551724127</v>
      </c>
      <c r="R40">
        <v>417.37416661470007</v>
      </c>
      <c r="S40">
        <v>887.99999999999955</v>
      </c>
      <c r="T40">
        <f>MAX(Tableau1_1[[#This Row],[Static_bound]],Tableau1_1[[#This Row],[BC_bound]],Tableau1_1[[#This Row],[Dual_bound]])</f>
        <v>887.99999999999955</v>
      </c>
    </row>
    <row r="41" spans="1:20">
      <c r="A41" t="s">
        <v>281</v>
      </c>
      <c r="B41" t="b">
        <v>1</v>
      </c>
      <c r="C41" s="9">
        <f>(Tableau1_1[[#This Row],[cp_best]]-Tableau1_1[[#This Row],[Max bound]])/Tableau1_1[[#This Row],[Max bound]]</f>
        <v>0.55531314525594722</v>
      </c>
      <c r="D41">
        <v>60.680546998977661</v>
      </c>
      <c r="E41">
        <v>8433</v>
      </c>
      <c r="F41" s="9">
        <f>(Tableau1_1[[#This Row],[bc_best]]-Tableau1_1[[#This Row],[Max bound]])/Tableau1_1[[#This Row],[Max bound]]</f>
        <v>0.76611866227569669</v>
      </c>
      <c r="G41">
        <v>60.006633996963501</v>
      </c>
      <c r="H41">
        <v>9576</v>
      </c>
      <c r="I41" s="9">
        <f>(Tableau1_1[[#This Row],[dual_best]]-Tableau1_1[[#This Row],[Max bound]])/Tableau1_1[[#This Row],[Max bound]]</f>
        <v>0.76796298000990271</v>
      </c>
      <c r="J41">
        <v>60.025295972824097</v>
      </c>
      <c r="K41">
        <v>9586</v>
      </c>
      <c r="L41" s="9">
        <f>(Tableau1_1[[#This Row],[heur_best]]-Tableau1_1[[#This Row],[Max bound]])/Tableau1_1[[#This Row],[Max bound]]</f>
        <v>1.1394085716789977</v>
      </c>
      <c r="M41">
        <v>5.3091049194335938E-3</v>
      </c>
      <c r="N41">
        <v>11600</v>
      </c>
      <c r="O41">
        <v>8326</v>
      </c>
      <c r="P41">
        <v>1.2851309152053807</v>
      </c>
      <c r="Q41">
        <v>4740.4375000000018</v>
      </c>
      <c r="R41">
        <v>4850.4298835553282</v>
      </c>
      <c r="S41">
        <v>5422.059233359234</v>
      </c>
      <c r="T41">
        <f>MAX(Tableau1_1[[#This Row],[Static_bound]],Tableau1_1[[#This Row],[BC_bound]],Tableau1_1[[#This Row],[Dual_bound]])</f>
        <v>5422.059233359234</v>
      </c>
    </row>
    <row r="42" spans="1:20">
      <c r="A42" t="s">
        <v>280</v>
      </c>
      <c r="B42" t="b">
        <v>0</v>
      </c>
      <c r="C42" s="9">
        <f>(Tableau1_1[[#This Row],[cp_best]]-Tableau1_1[[#This Row],[Max bound]])/Tableau1_1[[#This Row],[Max bound]]</f>
        <v>-0.45596994558785564</v>
      </c>
      <c r="D42">
        <v>67.935751914978027</v>
      </c>
      <c r="E42">
        <v>321</v>
      </c>
      <c r="F42" s="9">
        <f>(Tableau1_1[[#This Row],[bc_best]]-Tableau1_1[[#This Row],[Max bound]])/Tableau1_1[[#This Row],[Max bound]]</f>
        <v>0.15076762288425569</v>
      </c>
      <c r="G42">
        <v>60.001747131347656</v>
      </c>
      <c r="H42">
        <v>679.00000000000011</v>
      </c>
      <c r="I42" s="9">
        <f>(Tableau1_1[[#This Row],[dual_best]]-Tableau1_1[[#This Row],[Max bound]])/Tableau1_1[[#This Row],[Max bound]]</f>
        <v>0.13212484843399511</v>
      </c>
      <c r="J42">
        <v>60.044286966323853</v>
      </c>
      <c r="K42">
        <v>668</v>
      </c>
      <c r="L42" s="9">
        <f>(Tableau1_1[[#This Row],[heur_best]]-Tableau1_1[[#This Row],[Max bound]])/Tableau1_1[[#This Row],[Max bound]]</f>
        <v>0.88122542179900387</v>
      </c>
      <c r="M42">
        <v>3.4861564636230469E-3</v>
      </c>
      <c r="N42">
        <v>1110</v>
      </c>
      <c r="O42">
        <v>201</v>
      </c>
      <c r="P42">
        <v>59.701492537313428</v>
      </c>
      <c r="Q42">
        <v>201</v>
      </c>
      <c r="R42">
        <v>313.92554479637039</v>
      </c>
      <c r="S42">
        <v>590.0409313725487</v>
      </c>
      <c r="T42">
        <f>MAX(Tableau1_1[[#This Row],[Static_bound]],Tableau1_1[[#This Row],[BC_bound]],Tableau1_1[[#This Row],[Dual_bound]])</f>
        <v>590.0409313725487</v>
      </c>
    </row>
    <row r="43" spans="1:20">
      <c r="A43" t="s">
        <v>280</v>
      </c>
      <c r="B43" t="b">
        <v>1</v>
      </c>
      <c r="C43" s="9">
        <f>(Tableau1_1[[#This Row],[cp_best]]-Tableau1_1[[#This Row],[Max bound]])/Tableau1_1[[#This Row],[Max bound]]</f>
        <v>0.44688215052008412</v>
      </c>
      <c r="D43">
        <v>60.025779008865356</v>
      </c>
      <c r="E43">
        <v>8079</v>
      </c>
      <c r="F43" s="9">
        <f>(Tableau1_1[[#This Row],[bc_best]]-Tableau1_1[[#This Row],[Max bound]])/Tableau1_1[[#This Row],[Max bound]]</f>
        <v>0.6909841892821682</v>
      </c>
      <c r="G43">
        <v>60.001643896102905</v>
      </c>
      <c r="H43">
        <v>9442.0000000000018</v>
      </c>
      <c r="I43" s="9">
        <f>(Tableau1_1[[#This Row],[dual_best]]-Tableau1_1[[#This Row],[Max bound]])/Tableau1_1[[#This Row],[Max bound]]</f>
        <v>0.65874767645958898</v>
      </c>
      <c r="J43">
        <v>60.019099950790405</v>
      </c>
      <c r="K43">
        <v>9262</v>
      </c>
      <c r="L43" s="9">
        <f>(Tableau1_1[[#This Row],[heur_best]]-Tableau1_1[[#This Row],[Max bound]])/Tableau1_1[[#This Row],[Max bound]]</f>
        <v>1.1118497733547261</v>
      </c>
      <c r="M43">
        <v>3.6380290985107422E-3</v>
      </c>
      <c r="N43">
        <v>11792</v>
      </c>
      <c r="O43">
        <v>8079</v>
      </c>
      <c r="P43">
        <v>0</v>
      </c>
      <c r="Q43">
        <v>4484.2263157894704</v>
      </c>
      <c r="R43">
        <v>4495.8173863833135</v>
      </c>
      <c r="S43">
        <v>5583.730504309553</v>
      </c>
      <c r="T43">
        <f>MAX(Tableau1_1[[#This Row],[Static_bound]],Tableau1_1[[#This Row],[BC_bound]],Tableau1_1[[#This Row],[Dual_bound]])</f>
        <v>5583.730504309553</v>
      </c>
    </row>
    <row r="44" spans="1:20">
      <c r="A44" t="s">
        <v>279</v>
      </c>
      <c r="B44" t="b">
        <v>0</v>
      </c>
      <c r="C44" s="9">
        <f>(Tableau1_1[[#This Row],[cp_best]]-Tableau1_1[[#This Row],[Max bound]])/Tableau1_1[[#This Row],[Max bound]]</f>
        <v>-0.50669694975695678</v>
      </c>
      <c r="D44">
        <v>98.107089996337891</v>
      </c>
      <c r="E44">
        <v>415</v>
      </c>
      <c r="F44" s="9">
        <f>(Tableau1_1[[#This Row],[bc_best]]-Tableau1_1[[#This Row],[Max bound]])/Tableau1_1[[#This Row],[Max bound]]</f>
        <v>0.51794697629003916</v>
      </c>
      <c r="G44">
        <v>60.00282096862793</v>
      </c>
      <c r="H44">
        <v>1277.0000000000002</v>
      </c>
      <c r="I44" s="9">
        <f>(Tableau1_1[[#This Row],[dual_best]]-Tableau1_1[[#This Row],[Max bound]])/Tableau1_1[[#This Row],[Max bound]]</f>
        <v>0.4133429559898118</v>
      </c>
      <c r="J44">
        <v>60.047852039337158</v>
      </c>
      <c r="K44">
        <v>1188.9999999935001</v>
      </c>
      <c r="L44" s="9">
        <f>(Tableau1_1[[#This Row],[heur_best]]-Tableau1_1[[#This Row],[Max bound]])/Tableau1_1[[#This Row],[Max bound]]</f>
        <v>0.96132538048438854</v>
      </c>
      <c r="M44">
        <v>3.5569667816162109E-3</v>
      </c>
      <c r="N44">
        <v>1650</v>
      </c>
      <c r="O44">
        <v>277</v>
      </c>
      <c r="P44">
        <v>49.819494584837543</v>
      </c>
      <c r="Q44">
        <v>252.15714285714287</v>
      </c>
      <c r="R44">
        <v>443.82266908843616</v>
      </c>
      <c r="S44">
        <v>841.26785714285688</v>
      </c>
      <c r="T44">
        <f>MAX(Tableau1_1[[#This Row],[Static_bound]],Tableau1_1[[#This Row],[BC_bound]],Tableau1_1[[#This Row],[Dual_bound]])</f>
        <v>841.26785714285688</v>
      </c>
    </row>
    <row r="45" spans="1:20">
      <c r="A45" t="s">
        <v>279</v>
      </c>
      <c r="B45" t="b">
        <v>1</v>
      </c>
      <c r="C45" s="9">
        <f>(Tableau1_1[[#This Row],[cp_best]]-Tableau1_1[[#This Row],[Max bound]])/Tableau1_1[[#This Row],[Max bound]]</f>
        <v>0.43341008866889646</v>
      </c>
      <c r="D45">
        <v>60.030541896820068</v>
      </c>
      <c r="E45">
        <v>6720</v>
      </c>
      <c r="F45" s="9">
        <f>(Tableau1_1[[#This Row],[bc_best]]-Tableau1_1[[#This Row],[Max bound]])/Tableau1_1[[#This Row],[Max bound]]</f>
        <v>0.49036254308475891</v>
      </c>
      <c r="G45">
        <v>60.001485109329224</v>
      </c>
      <c r="H45">
        <v>6987</v>
      </c>
      <c r="I45" s="9">
        <f>(Tableau1_1[[#This Row],[dual_best]]-Tableau1_1[[#This Row],[Max bound]])/Tableau1_1[[#This Row],[Max bound]]</f>
        <v>0.49036254308475891</v>
      </c>
      <c r="J45">
        <v>60.022426128387451</v>
      </c>
      <c r="K45">
        <v>6987</v>
      </c>
      <c r="L45" s="9">
        <f>(Tableau1_1[[#This Row],[heur_best]]-Tableau1_1[[#This Row],[Max bound]])/Tableau1_1[[#This Row],[Max bound]]</f>
        <v>1.1277181003678933</v>
      </c>
      <c r="M45">
        <v>0.45577192306518555</v>
      </c>
      <c r="N45">
        <v>9975</v>
      </c>
      <c r="O45">
        <v>6720</v>
      </c>
      <c r="P45">
        <v>0</v>
      </c>
      <c r="Q45">
        <v>4644.2718749999995</v>
      </c>
      <c r="R45">
        <v>4688.1210430438468</v>
      </c>
      <c r="S45">
        <v>4613.3500000000022</v>
      </c>
      <c r="T45">
        <f>MAX(Tableau1_1[[#This Row],[Static_bound]],Tableau1_1[[#This Row],[BC_bound]],Tableau1_1[[#This Row],[Dual_bound]])</f>
        <v>4688.1210430438468</v>
      </c>
    </row>
    <row r="46" spans="1:20">
      <c r="A46" t="s">
        <v>278</v>
      </c>
      <c r="B46" t="b">
        <v>0</v>
      </c>
      <c r="C46" s="9">
        <f>(Tableau1_1[[#This Row],[cp_best]]-Tableau1_1[[#This Row],[Max bound]])/Tableau1_1[[#This Row],[Max bound]]</f>
        <v>-0.18802520002730139</v>
      </c>
      <c r="D46">
        <v>60.027707815170288</v>
      </c>
      <c r="E46">
        <v>520</v>
      </c>
      <c r="F46" s="9">
        <f>(Tableau1_1[[#This Row],[bc_best]]-Tableau1_1[[#This Row],[Max bound]])/Tableau1_1[[#This Row],[Max bound]]</f>
        <v>1.1704710999270216</v>
      </c>
      <c r="G46">
        <v>60.002247095108032</v>
      </c>
      <c r="H46">
        <v>1390.0000000000002</v>
      </c>
      <c r="I46" s="9">
        <f>(Tableau1_1[[#This Row],[dual_best]]-Tableau1_1[[#This Row],[Max bound]])/Tableau1_1[[#This Row],[Max bound]]</f>
        <v>1.0299369999317465</v>
      </c>
      <c r="J46">
        <v>60.032427072525024</v>
      </c>
      <c r="K46">
        <v>1300</v>
      </c>
      <c r="L46" s="9">
        <f>(Tableau1_1[[#This Row],[heur_best]]-Tableau1_1[[#This Row],[Max bound]])/Tableau1_1[[#This Row],[Max bound]]</f>
        <v>2.0324135798980398</v>
      </c>
      <c r="M46">
        <v>3.2718181610107422E-3</v>
      </c>
      <c r="N46">
        <v>1942</v>
      </c>
      <c r="O46">
        <v>411</v>
      </c>
      <c r="P46">
        <v>26.520681265206814</v>
      </c>
      <c r="Q46">
        <v>367.95</v>
      </c>
      <c r="R46">
        <v>377.40638584909726</v>
      </c>
      <c r="S46">
        <v>640.41396360759495</v>
      </c>
      <c r="T46">
        <f>MAX(Tableau1_1[[#This Row],[Static_bound]],Tableau1_1[[#This Row],[BC_bound]],Tableau1_1[[#This Row],[Dual_bound]])</f>
        <v>640.41396360759495</v>
      </c>
    </row>
    <row r="47" spans="1:20">
      <c r="A47" t="s">
        <v>278</v>
      </c>
      <c r="B47" t="b">
        <v>1</v>
      </c>
      <c r="C47" s="9">
        <f>(Tableau1_1[[#This Row],[cp_best]]-Tableau1_1[[#This Row],[Max bound]])/Tableau1_1[[#This Row],[Max bound]]</f>
        <v>0.58873959229547401</v>
      </c>
      <c r="D47">
        <v>89.221212863922119</v>
      </c>
      <c r="E47">
        <v>8951</v>
      </c>
      <c r="F47" s="9">
        <f>(Tableau1_1[[#This Row],[bc_best]]-Tableau1_1[[#This Row],[Max bound]])/Tableau1_1[[#This Row],[Max bound]]</f>
        <v>0.8038610743491118</v>
      </c>
      <c r="G47">
        <v>60.00126314163208</v>
      </c>
      <c r="H47">
        <v>10162.999999999998</v>
      </c>
      <c r="I47" s="9">
        <f>(Tableau1_1[[#This Row],[dual_best]]-Tableau1_1[[#This Row],[Max bound]])/Tableau1_1[[#This Row],[Max bound]]</f>
        <v>0.80936335648084712</v>
      </c>
      <c r="J47">
        <v>60.024523973464966</v>
      </c>
      <c r="K47">
        <v>10194</v>
      </c>
      <c r="L47" s="9">
        <f>(Tableau1_1[[#This Row],[heur_best]]-Tableau1_1[[#This Row],[Max bound]])/Tableau1_1[[#This Row],[Max bound]]</f>
        <v>1.3390023849033357</v>
      </c>
      <c r="M47">
        <v>3.47900390625E-3</v>
      </c>
      <c r="N47">
        <v>13178</v>
      </c>
      <c r="O47">
        <v>8400</v>
      </c>
      <c r="P47">
        <v>6.5595238095238093</v>
      </c>
      <c r="Q47">
        <v>4753.1762569832372</v>
      </c>
      <c r="R47">
        <v>4683.8722231206975</v>
      </c>
      <c r="S47">
        <v>5634.025892857142</v>
      </c>
      <c r="T47">
        <f>MAX(Tableau1_1[[#This Row],[Static_bound]],Tableau1_1[[#This Row],[BC_bound]],Tableau1_1[[#This Row],[Dual_bound]])</f>
        <v>5634.025892857142</v>
      </c>
    </row>
    <row r="48" spans="1:20">
      <c r="A48" t="s">
        <v>277</v>
      </c>
      <c r="B48" t="b">
        <v>0</v>
      </c>
      <c r="C48" s="9">
        <f>(Tableau1_1[[#This Row],[cp_best]]-Tableau1_1[[#This Row],[Max bound]])/Tableau1_1[[#This Row],[Max bound]]</f>
        <v>-0.18893746436038783</v>
      </c>
      <c r="D48">
        <v>63.638966083526611</v>
      </c>
      <c r="E48">
        <v>502</v>
      </c>
      <c r="F48" s="9">
        <f>(Tableau1_1[[#This Row],[bc_best]]-Tableau1_1[[#This Row],[Max bound]])/Tableau1_1[[#This Row],[Max bound]]</f>
        <v>4.5333586770575848E-2</v>
      </c>
      <c r="G48">
        <v>60.001565933227539</v>
      </c>
      <c r="H48">
        <v>647</v>
      </c>
      <c r="I48" s="9">
        <f>(Tableau1_1[[#This Row],[dual_best]]-Tableau1_1[[#This Row],[Max bound]])/Tableau1_1[[#This Row],[Max bound]]</f>
        <v>9.5038965975963735E-5</v>
      </c>
      <c r="J48">
        <v>0.29420709609985352</v>
      </c>
      <c r="K48">
        <v>619</v>
      </c>
      <c r="L48" s="9">
        <f>(Tableau1_1[[#This Row],[heur_best]]-Tableau1_1[[#This Row],[Max bound]])/Tableau1_1[[#This Row],[Max bound]]</f>
        <v>0.43793955521763911</v>
      </c>
      <c r="M48">
        <v>2.2199153900146484E-3</v>
      </c>
      <c r="N48">
        <v>890</v>
      </c>
      <c r="O48">
        <v>207</v>
      </c>
      <c r="P48">
        <v>142.51207729468598</v>
      </c>
      <c r="Q48">
        <v>207</v>
      </c>
      <c r="R48">
        <v>434.14884160807509</v>
      </c>
      <c r="S48">
        <v>618.94117647058829</v>
      </c>
      <c r="T48">
        <f>MAX(Tableau1_1[[#This Row],[Static_bound]],Tableau1_1[[#This Row],[BC_bound]],Tableau1_1[[#This Row],[Dual_bound]])</f>
        <v>618.94117647058829</v>
      </c>
    </row>
    <row r="49" spans="1:20">
      <c r="A49" t="s">
        <v>277</v>
      </c>
      <c r="B49" t="b">
        <v>1</v>
      </c>
      <c r="C49" s="9">
        <f>(Tableau1_1[[#This Row],[cp_best]]-Tableau1_1[[#This Row],[Max bound]])/Tableau1_1[[#This Row],[Max bound]]</f>
        <v>0.49073306340049339</v>
      </c>
      <c r="D49">
        <v>60.024532794952393</v>
      </c>
      <c r="E49">
        <v>6276</v>
      </c>
      <c r="F49" s="9">
        <f>(Tableau1_1[[#This Row],[bc_best]]-Tableau1_1[[#This Row],[Max bound]])/Tableau1_1[[#This Row],[Max bound]]</f>
        <v>0.59429578099810576</v>
      </c>
      <c r="G49">
        <v>339.05654191970825</v>
      </c>
      <c r="H49">
        <v>6712</v>
      </c>
      <c r="I49" s="9">
        <f>(Tableau1_1[[#This Row],[dual_best]]-Tableau1_1[[#This Row],[Max bound]])/Tableau1_1[[#This Row],[Max bound]]</f>
        <v>0.59097037263487961</v>
      </c>
      <c r="J49">
        <v>60.026778221130371</v>
      </c>
      <c r="K49">
        <v>6698</v>
      </c>
      <c r="L49" s="9">
        <f>(Tableau1_1[[#This Row],[heur_best]]-Tableau1_1[[#This Row],[Max bound]])/Tableau1_1[[#This Row],[Max bound]]</f>
        <v>1.1617529652657568</v>
      </c>
      <c r="M49">
        <v>2.9480457305908203E-3</v>
      </c>
      <c r="N49">
        <v>9101</v>
      </c>
      <c r="O49">
        <v>6276</v>
      </c>
      <c r="P49">
        <v>0</v>
      </c>
      <c r="Q49">
        <v>3637.5032679738592</v>
      </c>
      <c r="R49">
        <v>3377.9266434367382</v>
      </c>
      <c r="S49">
        <v>4210.0092592592609</v>
      </c>
      <c r="T49">
        <f>MAX(Tableau1_1[[#This Row],[Static_bound]],Tableau1_1[[#This Row],[BC_bound]],Tableau1_1[[#This Row],[Dual_bound]])</f>
        <v>4210.0092592592609</v>
      </c>
    </row>
    <row r="50" spans="1:20">
      <c r="A50" t="s">
        <v>276</v>
      </c>
      <c r="B50" t="b">
        <v>0</v>
      </c>
      <c r="C50" s="9">
        <f>(Tableau1_1[[#This Row],[cp_best]]-Tableau1_1[[#This Row],[Max bound]])/Tableau1_1[[#This Row],[Max bound]]</f>
        <v>-0.39565246651860819</v>
      </c>
      <c r="D50">
        <v>60.024864912033081</v>
      </c>
      <c r="E50">
        <v>449</v>
      </c>
      <c r="F50" s="9">
        <f>(Tableau1_1[[#This Row],[bc_best]]-Tableau1_1[[#This Row],[Max bound]])/Tableau1_1[[#This Row],[Max bound]]</f>
        <v>0.17908338380779337</v>
      </c>
      <c r="G50">
        <v>60.003045082092285</v>
      </c>
      <c r="H50">
        <v>876</v>
      </c>
      <c r="I50" s="9">
        <f>(Tableau1_1[[#This Row],[dual_best]]-Tableau1_1[[#This Row],[Max bound]])/Tableau1_1[[#This Row],[Max bound]]</f>
        <v>0.14274177266303262</v>
      </c>
      <c r="J50">
        <v>26.056252956390381</v>
      </c>
      <c r="K50">
        <v>849</v>
      </c>
      <c r="L50" s="9">
        <f>(Tableau1_1[[#This Row],[heur_best]]-Tableau1_1[[#This Row],[Max bound]])/Tableau1_1[[#This Row],[Max bound]]</f>
        <v>0.30695201561343305</v>
      </c>
      <c r="M50">
        <v>2.5899410247802734E-3</v>
      </c>
      <c r="N50">
        <v>971</v>
      </c>
      <c r="O50">
        <v>363</v>
      </c>
      <c r="P50">
        <v>23.691460055096421</v>
      </c>
      <c r="Q50">
        <v>285.15000000000026</v>
      </c>
      <c r="R50">
        <v>337.31624003149182</v>
      </c>
      <c r="S50">
        <v>742.94999999999993</v>
      </c>
      <c r="T50">
        <f>MAX(Tableau1_1[[#This Row],[Static_bound]],Tableau1_1[[#This Row],[BC_bound]],Tableau1_1[[#This Row],[Dual_bound]])</f>
        <v>742.94999999999993</v>
      </c>
    </row>
    <row r="51" spans="1:20">
      <c r="A51" t="s">
        <v>276</v>
      </c>
      <c r="B51" t="b">
        <v>1</v>
      </c>
      <c r="C51" s="9">
        <f>(Tableau1_1[[#This Row],[cp_best]]-Tableau1_1[[#This Row],[Max bound]])/Tableau1_1[[#This Row],[Max bound]]</f>
        <v>0.11660335760375823</v>
      </c>
      <c r="D51">
        <v>73.459368944168091</v>
      </c>
      <c r="E51">
        <v>8835</v>
      </c>
      <c r="F51" s="9">
        <f>(Tableau1_1[[#This Row],[bc_best]]-Tableau1_1[[#This Row],[Max bound]])/Tableau1_1[[#This Row],[Max bound]]</f>
        <v>0.15565603870161487</v>
      </c>
      <c r="G51">
        <v>60.001378059387207</v>
      </c>
      <c r="H51">
        <v>9144.0000000000018</v>
      </c>
      <c r="I51" s="9">
        <f>(Tableau1_1[[#This Row],[dual_best]]-Tableau1_1[[#This Row],[Max bound]])/Tableau1_1[[#This Row],[Max bound]]</f>
        <v>0.15565603870161462</v>
      </c>
      <c r="J51">
        <v>60.034208059310913</v>
      </c>
      <c r="K51">
        <v>9144</v>
      </c>
      <c r="L51" s="9">
        <f>(Tableau1_1[[#This Row],[heur_best]]-Tableau1_1[[#This Row],[Max bound]])/Tableau1_1[[#This Row],[Max bound]]</f>
        <v>0.33701719525638463</v>
      </c>
      <c r="M51">
        <v>2.7978420257568359E-3</v>
      </c>
      <c r="N51">
        <v>10579</v>
      </c>
      <c r="O51">
        <v>8449</v>
      </c>
      <c r="P51">
        <v>4.568587998579714</v>
      </c>
      <c r="Q51">
        <v>7912.388888888886</v>
      </c>
      <c r="R51">
        <v>6993.3121186140697</v>
      </c>
      <c r="S51">
        <v>7435.3349573230271</v>
      </c>
      <c r="T51">
        <f>MAX(Tableau1_1[[#This Row],[Static_bound]],Tableau1_1[[#This Row],[BC_bound]],Tableau1_1[[#This Row],[Dual_bound]])</f>
        <v>7912.388888888886</v>
      </c>
    </row>
    <row r="52" spans="1:20">
      <c r="A52" t="s">
        <v>275</v>
      </c>
      <c r="B52" t="b">
        <v>0</v>
      </c>
      <c r="C52" s="9">
        <f>(Tableau1_1[[#This Row],[cp_best]]-Tableau1_1[[#This Row],[Max bound]])/Tableau1_1[[#This Row],[Max bound]]</f>
        <v>0</v>
      </c>
      <c r="D52">
        <v>1.4955570697784424</v>
      </c>
      <c r="E52">
        <v>2126</v>
      </c>
      <c r="F52" s="9">
        <f>(Tableau1_1[[#This Row],[bc_best]]-Tableau1_1[[#This Row],[Max bound]])/Tableau1_1[[#This Row],[Max bound]]</f>
        <v>0</v>
      </c>
      <c r="G52">
        <v>0.33487701416015625</v>
      </c>
      <c r="H52">
        <v>2126</v>
      </c>
      <c r="I52" s="9">
        <f>(Tableau1_1[[#This Row],[dual_best]]-Tableau1_1[[#This Row],[Max bound]])/Tableau1_1[[#This Row],[Max bound]]</f>
        <v>0</v>
      </c>
      <c r="J52">
        <v>0.16195893287658691</v>
      </c>
      <c r="K52">
        <v>2126</v>
      </c>
      <c r="L52" s="9">
        <f>(Tableau1_1[[#This Row],[heur_best]]-Tableau1_1[[#This Row],[Max bound]])/Tableau1_1[[#This Row],[Max bound]]</f>
        <v>0.72389463781749763</v>
      </c>
      <c r="M52">
        <v>2.2351741790771484E-3</v>
      </c>
      <c r="N52">
        <v>3665</v>
      </c>
      <c r="O52">
        <v>1854</v>
      </c>
      <c r="P52">
        <v>14.670981661272922</v>
      </c>
      <c r="Q52">
        <v>1854</v>
      </c>
      <c r="R52">
        <v>2126</v>
      </c>
      <c r="S52">
        <v>2126</v>
      </c>
      <c r="T52">
        <f>MAX(Tableau1_1[[#This Row],[Static_bound]],Tableau1_1[[#This Row],[BC_bound]],Tableau1_1[[#This Row],[Dual_bound]])</f>
        <v>2126</v>
      </c>
    </row>
    <row r="53" spans="1:20">
      <c r="A53" t="s">
        <v>275</v>
      </c>
      <c r="B53" t="b">
        <v>1</v>
      </c>
      <c r="C53" s="9">
        <f>(Tableau1_1[[#This Row],[cp_best]]-Tableau1_1[[#This Row],[Max bound]])/Tableau1_1[[#This Row],[Max bound]]</f>
        <v>0.10286926093476884</v>
      </c>
      <c r="D53">
        <v>75.742995977401733</v>
      </c>
      <c r="E53">
        <v>5920</v>
      </c>
      <c r="F53" s="9">
        <f>(Tableau1_1[[#This Row],[bc_best]]-Tableau1_1[[#This Row],[Max bound]])/Tableau1_1[[#This Row],[Max bound]]</f>
        <v>0.14385426725329065</v>
      </c>
      <c r="G53">
        <v>60.001214981079102</v>
      </c>
      <c r="H53">
        <v>6140</v>
      </c>
      <c r="I53" s="9">
        <f>(Tableau1_1[[#This Row],[dual_best]]-Tableau1_1[[#This Row],[Max bound]])/Tableau1_1[[#This Row],[Max bound]]</f>
        <v>0.14385426725329065</v>
      </c>
      <c r="J53">
        <v>23.036426067352295</v>
      </c>
      <c r="K53">
        <v>6140</v>
      </c>
      <c r="L53" s="9">
        <f>(Tableau1_1[[#This Row],[heur_best]]-Tableau1_1[[#This Row],[Max bound]])/Tableau1_1[[#This Row],[Max bound]]</f>
        <v>0.53637885049477008</v>
      </c>
      <c r="M53">
        <v>1.2079000473022461E-2</v>
      </c>
      <c r="N53">
        <v>8247</v>
      </c>
      <c r="O53">
        <v>5856</v>
      </c>
      <c r="P53">
        <v>1.0928961748633881</v>
      </c>
      <c r="Q53">
        <v>5183.4666666666681</v>
      </c>
      <c r="R53">
        <v>4841.4363312380683</v>
      </c>
      <c r="S53">
        <v>5367.8166666666657</v>
      </c>
      <c r="T53">
        <f>MAX(Tableau1_1[[#This Row],[Static_bound]],Tableau1_1[[#This Row],[BC_bound]],Tableau1_1[[#This Row],[Dual_bound]])</f>
        <v>5367.8166666666657</v>
      </c>
    </row>
    <row r="54" spans="1:20">
      <c r="A54" t="s">
        <v>274</v>
      </c>
      <c r="B54" t="b">
        <v>0</v>
      </c>
      <c r="C54" s="9">
        <f>(Tableau1_1[[#This Row],[cp_best]]-Tableau1_1[[#This Row],[Max bound]])/Tableau1_1[[#This Row],[Max bound]]</f>
        <v>-1.8777245134470173E-2</v>
      </c>
      <c r="D54">
        <v>63.008612871170044</v>
      </c>
      <c r="E54">
        <v>4994</v>
      </c>
      <c r="F54" s="9">
        <f>(Tableau1_1[[#This Row],[bc_best]]-Tableau1_1[[#This Row],[Max bound]])/Tableau1_1[[#This Row],[Max bound]]</f>
        <v>8.4866292660558558E-5</v>
      </c>
      <c r="G54">
        <v>32.035758972167969</v>
      </c>
      <c r="H54">
        <v>5090</v>
      </c>
      <c r="I54" s="9">
        <f>(Tableau1_1[[#This Row],[dual_best]]-Tableau1_1[[#This Row],[Max bound]])/Tableau1_1[[#This Row],[Max bound]]</f>
        <v>8.4866292660558558E-5</v>
      </c>
      <c r="J54">
        <v>2.91640305519104</v>
      </c>
      <c r="K54">
        <v>5090</v>
      </c>
      <c r="L54" s="9">
        <f>(Tableau1_1[[#This Row],[heur_best]]-Tableau1_1[[#This Row],[Max bound]])/Tableau1_1[[#This Row],[Max bound]]</f>
        <v>0.44904241432384512</v>
      </c>
      <c r="M54">
        <v>1.9869804382324219E-3</v>
      </c>
      <c r="N54">
        <v>7375</v>
      </c>
      <c r="O54">
        <v>3719</v>
      </c>
      <c r="P54">
        <v>34.283409518687819</v>
      </c>
      <c r="Q54">
        <v>3719</v>
      </c>
      <c r="R54">
        <v>4094.5591877100546</v>
      </c>
      <c r="S54">
        <v>5089.5680672268909</v>
      </c>
      <c r="T54">
        <f>MAX(Tableau1_1[[#This Row],[Static_bound]],Tableau1_1[[#This Row],[BC_bound]],Tableau1_1[[#This Row],[Dual_bound]])</f>
        <v>5089.5680672268909</v>
      </c>
    </row>
    <row r="55" spans="1:20">
      <c r="A55" t="s">
        <v>274</v>
      </c>
      <c r="B55" t="b">
        <v>1</v>
      </c>
      <c r="C55" s="9">
        <f>(Tableau1_1[[#This Row],[cp_best]]-Tableau1_1[[#This Row],[Max bound]])/Tableau1_1[[#This Row],[Max bound]]</f>
        <v>0.23947768558560861</v>
      </c>
      <c r="D55">
        <v>60.036504030227661</v>
      </c>
      <c r="E55">
        <v>6569</v>
      </c>
      <c r="F55" s="9">
        <f>(Tableau1_1[[#This Row],[bc_best]]-Tableau1_1[[#This Row],[Max bound]])/Tableau1_1[[#This Row],[Max bound]]</f>
        <v>0.45231538224271994</v>
      </c>
      <c r="G55">
        <v>60.001246929168701</v>
      </c>
      <c r="H55">
        <v>7696.9999999999982</v>
      </c>
      <c r="I55" s="9">
        <f>(Tableau1_1[[#This Row],[dual_best]]-Tableau1_1[[#This Row],[Max bound]])/Tableau1_1[[#This Row],[Max bound]]</f>
        <v>0.44703217700655085</v>
      </c>
      <c r="J55">
        <v>60.05003809928894</v>
      </c>
      <c r="K55">
        <v>7669</v>
      </c>
      <c r="L55" s="9">
        <f>(Tableau1_1[[#This Row],[heur_best]]-Tableau1_1[[#This Row],[Max bound]])/Tableau1_1[[#This Row],[Max bound]]</f>
        <v>0.78855365834464664</v>
      </c>
      <c r="M55">
        <v>2.3798942565917969E-3</v>
      </c>
      <c r="N55">
        <v>9479</v>
      </c>
      <c r="O55">
        <v>6569</v>
      </c>
      <c r="P55">
        <v>0</v>
      </c>
      <c r="Q55">
        <v>4988.3571428571422</v>
      </c>
      <c r="R55">
        <v>4653.4935427952287</v>
      </c>
      <c r="S55">
        <v>5299.8130393096862</v>
      </c>
      <c r="T55">
        <f>MAX(Tableau1_1[[#This Row],[Static_bound]],Tableau1_1[[#This Row],[BC_bound]],Tableau1_1[[#This Row],[Dual_bound]])</f>
        <v>5299.8130393096862</v>
      </c>
    </row>
    <row r="56" spans="1:20">
      <c r="A56" t="s">
        <v>273</v>
      </c>
      <c r="B56" t="b">
        <v>0</v>
      </c>
      <c r="C56" s="9">
        <f>(Tableau1_1[[#This Row],[cp_best]]-Tableau1_1[[#This Row],[Max bound]])/Tableau1_1[[#This Row],[Max bound]]</f>
        <v>0</v>
      </c>
      <c r="D56">
        <v>1.3221738338470459</v>
      </c>
      <c r="E56">
        <v>2682</v>
      </c>
      <c r="F56" s="9">
        <f>(Tableau1_1[[#This Row],[bc_best]]-Tableau1_1[[#This Row],[Max bound]])/Tableau1_1[[#This Row],[Max bound]]</f>
        <v>0</v>
      </c>
      <c r="G56">
        <v>1.6023190021514893</v>
      </c>
      <c r="H56">
        <v>2682</v>
      </c>
      <c r="I56" s="9">
        <f>(Tableau1_1[[#This Row],[dual_best]]-Tableau1_1[[#This Row],[Max bound]])/Tableau1_1[[#This Row],[Max bound]]</f>
        <v>0</v>
      </c>
      <c r="J56">
        <v>0.2466270923614502</v>
      </c>
      <c r="K56">
        <v>2682</v>
      </c>
      <c r="L56" s="9">
        <f>(Tableau1_1[[#This Row],[heur_best]]-Tableau1_1[[#This Row],[Max bound]])/Tableau1_1[[#This Row],[Max bound]]</f>
        <v>0.77293064876957496</v>
      </c>
      <c r="M56">
        <v>1.6582012176513672E-3</v>
      </c>
      <c r="N56">
        <v>4755</v>
      </c>
      <c r="O56">
        <v>2218</v>
      </c>
      <c r="P56">
        <v>20.919747520288549</v>
      </c>
      <c r="Q56">
        <v>2218</v>
      </c>
      <c r="R56">
        <v>2681.9999999999995</v>
      </c>
      <c r="S56">
        <v>2682</v>
      </c>
      <c r="T56">
        <f>MAX(Tableau1_1[[#This Row],[Static_bound]],Tableau1_1[[#This Row],[BC_bound]],Tableau1_1[[#This Row],[Dual_bound]])</f>
        <v>2682</v>
      </c>
    </row>
    <row r="57" spans="1:20">
      <c r="A57" t="s">
        <v>273</v>
      </c>
      <c r="B57" t="b">
        <v>1</v>
      </c>
      <c r="C57" s="9">
        <f>(Tableau1_1[[#This Row],[cp_best]]-Tableau1_1[[#This Row],[Max bound]])/Tableau1_1[[#This Row],[Max bound]]</f>
        <v>-2.3446658851113716E-2</v>
      </c>
      <c r="D57">
        <v>62.289097785949707</v>
      </c>
      <c r="E57">
        <v>5831</v>
      </c>
      <c r="F57" s="9">
        <f>(Tableau1_1[[#This Row],[bc_best]]-Tableau1_1[[#This Row],[Max bound]])/Tableau1_1[[#This Row],[Max bound]]</f>
        <v>-1.5231865713832327E-16</v>
      </c>
      <c r="G57">
        <v>14.281419992446899</v>
      </c>
      <c r="H57">
        <v>5970.9999999999991</v>
      </c>
      <c r="I57" s="9">
        <f>(Tableau1_1[[#This Row],[dual_best]]-Tableau1_1[[#This Row],[Max bound]])/Tableau1_1[[#This Row],[Max bound]]</f>
        <v>0</v>
      </c>
      <c r="J57">
        <v>1.4715430736541699</v>
      </c>
      <c r="K57">
        <v>5971</v>
      </c>
      <c r="L57" s="9">
        <f>(Tableau1_1[[#This Row],[heur_best]]-Tableau1_1[[#This Row],[Max bound]])/Tableau1_1[[#This Row],[Max bound]]</f>
        <v>0.4208675263774912</v>
      </c>
      <c r="M57">
        <v>1.7349720001220703E-3</v>
      </c>
      <c r="N57">
        <v>8484</v>
      </c>
      <c r="O57">
        <v>4988</v>
      </c>
      <c r="P57">
        <v>16.90056134723336</v>
      </c>
      <c r="Q57">
        <v>4988</v>
      </c>
      <c r="R57">
        <v>5970.8870967742423</v>
      </c>
      <c r="S57">
        <v>5971</v>
      </c>
      <c r="T57">
        <f>MAX(Tableau1_1[[#This Row],[Static_bound]],Tableau1_1[[#This Row],[BC_bound]],Tableau1_1[[#This Row],[Dual_bound]])</f>
        <v>5971</v>
      </c>
    </row>
    <row r="58" spans="1:20">
      <c r="A58" t="s">
        <v>272</v>
      </c>
      <c r="B58" t="b">
        <v>0</v>
      </c>
      <c r="C58" s="9">
        <f>(Tableau1_1[[#This Row],[cp_best]]-Tableau1_1[[#This Row],[Max bound]])/Tableau1_1[[#This Row],[Max bound]]</f>
        <v>-1.3418334343064739E-16</v>
      </c>
      <c r="D58">
        <v>0.93226504325866699</v>
      </c>
      <c r="E58">
        <v>3389</v>
      </c>
      <c r="F58" s="9">
        <f>(Tableau1_1[[#This Row],[bc_best]]-Tableau1_1[[#This Row],[Max bound]])/Tableau1_1[[#This Row],[Max bound]]</f>
        <v>1.3418334343064739E-16</v>
      </c>
      <c r="G58">
        <v>0.56086993217468262</v>
      </c>
      <c r="H58">
        <v>3389.0000000000009</v>
      </c>
      <c r="I58" s="9">
        <f>(Tableau1_1[[#This Row],[dual_best]]-Tableau1_1[[#This Row],[Max bound]])/Tableau1_1[[#This Row],[Max bound]]</f>
        <v>-1.3418334343064739E-16</v>
      </c>
      <c r="J58">
        <v>0.22040104866027832</v>
      </c>
      <c r="K58">
        <v>3389</v>
      </c>
      <c r="L58" s="9">
        <f>(Tableau1_1[[#This Row],[heur_best]]-Tableau1_1[[#This Row],[Max bound]])/Tableau1_1[[#This Row],[Max bound]]</f>
        <v>0.43523163174977852</v>
      </c>
      <c r="M58">
        <v>1.6958713531494141E-3</v>
      </c>
      <c r="N58">
        <v>4864</v>
      </c>
      <c r="O58">
        <v>2946</v>
      </c>
      <c r="P58">
        <v>15.037338764426341</v>
      </c>
      <c r="Q58">
        <v>2946</v>
      </c>
      <c r="R58">
        <v>3389.0000000000005</v>
      </c>
      <c r="S58">
        <v>3389</v>
      </c>
      <c r="T58">
        <f>MAX(Tableau1_1[[#This Row],[Static_bound]],Tableau1_1[[#This Row],[BC_bound]],Tableau1_1[[#This Row],[Dual_bound]])</f>
        <v>3389.0000000000005</v>
      </c>
    </row>
    <row r="59" spans="1:20">
      <c r="A59" t="s">
        <v>272</v>
      </c>
      <c r="B59" t="b">
        <v>1</v>
      </c>
      <c r="C59" s="9">
        <f>(Tableau1_1[[#This Row],[cp_best]]-Tableau1_1[[#This Row],[Max bound]])/Tableau1_1[[#This Row],[Max bound]]</f>
        <v>7.7112243105568246E-2</v>
      </c>
      <c r="D59">
        <v>61.521586894989014</v>
      </c>
      <c r="E59">
        <v>6132</v>
      </c>
      <c r="F59" s="9">
        <f>(Tableau1_1[[#This Row],[bc_best]]-Tableau1_1[[#This Row],[Max bound]])/Tableau1_1[[#This Row],[Max bound]]</f>
        <v>0.11786404356226961</v>
      </c>
      <c r="G59">
        <v>60.000670909881592</v>
      </c>
      <c r="H59">
        <v>6364.0000000000009</v>
      </c>
      <c r="I59" s="9">
        <f>(Tableau1_1[[#This Row],[dual_best]]-Tableau1_1[[#This Row],[Max bound]])/Tableau1_1[[#This Row],[Max bound]]</f>
        <v>0.11786404356226945</v>
      </c>
      <c r="J59">
        <v>7.7072129249572754</v>
      </c>
      <c r="K59">
        <v>6364</v>
      </c>
      <c r="L59" s="9">
        <f>(Tableau1_1[[#This Row],[heur_best]]-Tableau1_1[[#This Row],[Max bound]])/Tableau1_1[[#This Row],[Max bound]]</f>
        <v>0.23924117337080625</v>
      </c>
      <c r="M59">
        <v>1.6560554504394531E-3</v>
      </c>
      <c r="N59">
        <v>7055</v>
      </c>
      <c r="O59">
        <v>5693</v>
      </c>
      <c r="P59">
        <v>7.7112243105568243</v>
      </c>
      <c r="Q59">
        <v>5693</v>
      </c>
      <c r="R59">
        <v>4376.721877394637</v>
      </c>
      <c r="S59">
        <v>5447.0687500000058</v>
      </c>
      <c r="T59">
        <f>MAX(Tableau1_1[[#This Row],[Static_bound]],Tableau1_1[[#This Row],[BC_bound]],Tableau1_1[[#This Row],[Dual_bound]])</f>
        <v>5693</v>
      </c>
    </row>
    <row r="60" spans="1:20">
      <c r="A60" t="s">
        <v>271</v>
      </c>
      <c r="B60" t="b">
        <v>0</v>
      </c>
      <c r="C60" s="9">
        <f>(Tableau1_1[[#This Row],[cp_best]]-Tableau1_1[[#This Row],[Max bound]])/Tableau1_1[[#This Row],[Max bound]]</f>
        <v>0</v>
      </c>
      <c r="D60">
        <v>0.8949129581451416</v>
      </c>
      <c r="E60">
        <v>3899</v>
      </c>
      <c r="F60" s="9">
        <f>(Tableau1_1[[#This Row],[bc_best]]-Tableau1_1[[#This Row],[Max bound]])/Tableau1_1[[#This Row],[Max bound]]</f>
        <v>0</v>
      </c>
      <c r="G60">
        <v>0.52747297286987305</v>
      </c>
      <c r="H60">
        <v>3899</v>
      </c>
      <c r="I60" s="9">
        <f>(Tableau1_1[[#This Row],[dual_best]]-Tableau1_1[[#This Row],[Max bound]])/Tableau1_1[[#This Row],[Max bound]]</f>
        <v>0</v>
      </c>
      <c r="J60">
        <v>0.20608305931091309</v>
      </c>
      <c r="K60">
        <v>3899</v>
      </c>
      <c r="L60" s="9">
        <f>(Tableau1_1[[#This Row],[heur_best]]-Tableau1_1[[#This Row],[Max bound]])/Tableau1_1[[#This Row],[Max bound]]</f>
        <v>0.38266222108232878</v>
      </c>
      <c r="M60">
        <v>1.5280246734619141E-3</v>
      </c>
      <c r="N60">
        <v>5391</v>
      </c>
      <c r="O60">
        <v>2906</v>
      </c>
      <c r="P60">
        <v>34.170681348933243</v>
      </c>
      <c r="Q60">
        <v>2906</v>
      </c>
      <c r="R60">
        <v>3898.9999999999995</v>
      </c>
      <c r="S60">
        <v>3899</v>
      </c>
      <c r="T60">
        <f>MAX(Tableau1_1[[#This Row],[Static_bound]],Tableau1_1[[#This Row],[BC_bound]],Tableau1_1[[#This Row],[Dual_bound]])</f>
        <v>3899</v>
      </c>
    </row>
    <row r="61" spans="1:20">
      <c r="A61" t="s">
        <v>271</v>
      </c>
      <c r="B61" t="b">
        <v>1</v>
      </c>
      <c r="C61" s="9">
        <f>(Tableau1_1[[#This Row],[cp_best]]-Tableau1_1[[#This Row],[Max bound]])/Tableau1_1[[#This Row],[Max bound]]</f>
        <v>-1.8762251470176423E-2</v>
      </c>
      <c r="D61">
        <v>60.707751989364624</v>
      </c>
      <c r="E61">
        <v>7008</v>
      </c>
      <c r="F61" s="9">
        <f>(Tableau1_1[[#This Row],[bc_best]]-Tableau1_1[[#This Row],[Max bound]])/Tableau1_1[[#This Row],[Max bound]]</f>
        <v>0</v>
      </c>
      <c r="G61">
        <v>3.389739990234375</v>
      </c>
      <c r="H61">
        <v>7142</v>
      </c>
      <c r="I61" s="9">
        <f>(Tableau1_1[[#This Row],[dual_best]]-Tableau1_1[[#This Row],[Max bound]])/Tableau1_1[[#This Row],[Max bound]]</f>
        <v>0</v>
      </c>
      <c r="J61">
        <v>0.53500103950500488</v>
      </c>
      <c r="K61">
        <v>7142</v>
      </c>
      <c r="L61" s="9">
        <f>(Tableau1_1[[#This Row],[heur_best]]-Tableau1_1[[#This Row],[Max bound]])/Tableau1_1[[#This Row],[Max bound]]</f>
        <v>0.11971436572388687</v>
      </c>
      <c r="M61">
        <v>1.5869140625E-3</v>
      </c>
      <c r="N61">
        <v>7997</v>
      </c>
      <c r="O61">
        <v>6222</v>
      </c>
      <c r="P61">
        <v>12.632594021215043</v>
      </c>
      <c r="Q61">
        <v>6222</v>
      </c>
      <c r="R61">
        <v>7141.9999999999991</v>
      </c>
      <c r="S61">
        <v>7142</v>
      </c>
      <c r="T61">
        <f>MAX(Tableau1_1[[#This Row],[Static_bound]],Tableau1_1[[#This Row],[BC_bound]],Tableau1_1[[#This Row],[Dual_bound]])</f>
        <v>7142</v>
      </c>
    </row>
    <row r="62" spans="1:20">
      <c r="A62" t="s">
        <v>269</v>
      </c>
      <c r="B62" t="b">
        <v>0</v>
      </c>
      <c r="C62" s="9">
        <f>(Tableau1_1[[#This Row],[cp_best]]-Tableau1_1[[#This Row],[Max bound]])/Tableau1_1[[#This Row],[Max bound]]</f>
        <v>0</v>
      </c>
      <c r="D62">
        <v>0.49131083488464355</v>
      </c>
      <c r="E62">
        <v>2684</v>
      </c>
      <c r="F62" s="9">
        <f>(Tableau1_1[[#This Row],[bc_best]]-Tableau1_1[[#This Row],[Max bound]])/Tableau1_1[[#This Row],[Max bound]]</f>
        <v>0</v>
      </c>
      <c r="G62">
        <v>-2.1982371807098389</v>
      </c>
      <c r="H62">
        <v>2684</v>
      </c>
      <c r="I62" s="9">
        <f>(Tableau1_1[[#This Row],[dual_best]]-Tableau1_1[[#This Row],[Max bound]])/Tableau1_1[[#This Row],[Max bound]]</f>
        <v>0</v>
      </c>
      <c r="J62">
        <v>0.12791800498962402</v>
      </c>
      <c r="K62">
        <v>2684</v>
      </c>
      <c r="L62" s="9">
        <f>(Tableau1_1[[#This Row],[heur_best]]-Tableau1_1[[#This Row],[Max bound]])/Tableau1_1[[#This Row],[Max bound]]</f>
        <v>0.8461251862891207</v>
      </c>
      <c r="M62">
        <v>3.4677982330322266E-2</v>
      </c>
      <c r="N62">
        <v>4955</v>
      </c>
      <c r="O62">
        <v>2190</v>
      </c>
      <c r="P62">
        <v>22.557077625570777</v>
      </c>
      <c r="Q62">
        <v>2190</v>
      </c>
      <c r="R62">
        <v>2684</v>
      </c>
      <c r="S62">
        <v>2684</v>
      </c>
      <c r="T62">
        <f>MAX(Tableau1_1[[#This Row],[Static_bound]],Tableau1_1[[#This Row],[BC_bound]],Tableau1_1[[#This Row],[Dual_bound]])</f>
        <v>2684</v>
      </c>
    </row>
    <row r="63" spans="1:20">
      <c r="A63" t="s">
        <v>269</v>
      </c>
      <c r="B63" t="b">
        <v>1</v>
      </c>
      <c r="C63" s="9">
        <f>(Tableau1_1[[#This Row],[cp_best]]-Tableau1_1[[#This Row],[Max bound]])/Tableau1_1[[#This Row],[Max bound]]</f>
        <v>0</v>
      </c>
      <c r="D63">
        <v>1.9264950752258301</v>
      </c>
      <c r="E63">
        <v>5423</v>
      </c>
      <c r="F63" s="9">
        <f>(Tableau1_1[[#This Row],[bc_best]]-Tableau1_1[[#This Row],[Max bound]])/Tableau1_1[[#This Row],[Max bound]]</f>
        <v>0</v>
      </c>
      <c r="G63">
        <v>0.21402311325073242</v>
      </c>
      <c r="H63">
        <v>5423</v>
      </c>
      <c r="I63" s="9">
        <f>(Tableau1_1[[#This Row],[dual_best]]-Tableau1_1[[#This Row],[Max bound]])/Tableau1_1[[#This Row],[Max bound]]</f>
        <v>0</v>
      </c>
      <c r="J63">
        <v>0.15435695648193359</v>
      </c>
      <c r="K63">
        <v>5423</v>
      </c>
      <c r="L63" s="9">
        <f>(Tableau1_1[[#This Row],[heur_best]]-Tableau1_1[[#This Row],[Max bound]])/Tableau1_1[[#This Row],[Max bound]]</f>
        <v>0.17481099022681174</v>
      </c>
      <c r="M63">
        <v>1.4443159103393555E-2</v>
      </c>
      <c r="N63">
        <v>6371</v>
      </c>
      <c r="O63">
        <v>4835</v>
      </c>
      <c r="P63">
        <v>12.161323681489142</v>
      </c>
      <c r="Q63">
        <v>4835</v>
      </c>
      <c r="R63">
        <v>5423</v>
      </c>
      <c r="S63">
        <v>5423</v>
      </c>
      <c r="T63">
        <f>MAX(Tableau1_1[[#This Row],[Static_bound]],Tableau1_1[[#This Row],[BC_bound]],Tableau1_1[[#This Row],[Dual_bound]])</f>
        <v>5423</v>
      </c>
    </row>
    <row r="64" spans="1:20">
      <c r="A64" t="s">
        <v>270</v>
      </c>
      <c r="B64" t="b">
        <v>0</v>
      </c>
      <c r="C64" s="9">
        <f>(Tableau1_1[[#This Row],[cp_best]]-Tableau1_1[[#This Row],[Max bound]])/Tableau1_1[[#This Row],[Max bound]]</f>
        <v>0.49203756760983114</v>
      </c>
      <c r="D64">
        <v>60.137877225875854</v>
      </c>
      <c r="E64">
        <v>1076</v>
      </c>
      <c r="F64" s="9">
        <f>(Tableau1_1[[#This Row],[bc_best]]-Tableau1_1[[#This Row],[Max bound]])/Tableau1_1[[#This Row],[Max bound]]</f>
        <v>5.3744393106899544</v>
      </c>
      <c r="G64">
        <v>60.027567148208618</v>
      </c>
      <c r="H64">
        <v>4596.9999999999982</v>
      </c>
      <c r="I64" s="9">
        <f>(Tableau1_1[[#This Row],[dual_best]]-Tableau1_1[[#This Row],[Max bound]])/Tableau1_1[[#This Row],[Max bound]]</f>
        <v>4.9362572741056576</v>
      </c>
      <c r="J64">
        <v>60.136990785598755</v>
      </c>
      <c r="K64">
        <v>4281</v>
      </c>
      <c r="L64" s="9">
        <f>(Tableau1_1[[#This Row],[heur_best]]-Tableau1_1[[#This Row],[Max bound]])/Tableau1_1[[#This Row],[Max bound]]</f>
        <v>6.6945320285008849</v>
      </c>
      <c r="M64">
        <v>6.9136857986450195E-2</v>
      </c>
      <c r="N64">
        <v>5549</v>
      </c>
      <c r="O64">
        <v>884</v>
      </c>
      <c r="P64">
        <v>21.719457013574662</v>
      </c>
      <c r="Q64">
        <v>165.43243243243251</v>
      </c>
      <c r="R64">
        <v>207.521021021021</v>
      </c>
      <c r="S64">
        <v>721.16146627842465</v>
      </c>
      <c r="T64">
        <f>MAX(Tableau1_1[[#This Row],[Static_bound]],Tableau1_1[[#This Row],[BC_bound]],Tableau1_1[[#This Row],[Dual_bound]])</f>
        <v>721.16146627842465</v>
      </c>
    </row>
    <row r="65" spans="1:20">
      <c r="A65" t="s">
        <v>270</v>
      </c>
      <c r="B65" t="b">
        <v>1</v>
      </c>
      <c r="C65" s="9">
        <f>(Tableau1_1[[#This Row],[cp_best]]-Tableau1_1[[#This Row],[Max bound]])/Tableau1_1[[#This Row],[Max bound]]</f>
        <v>0.97940028275735791</v>
      </c>
      <c r="D65">
        <v>60.192112922668457</v>
      </c>
      <c r="E65">
        <v>13359</v>
      </c>
      <c r="F65" s="9">
        <f>(Tableau1_1[[#This Row],[bc_best]]-Tableau1_1[[#This Row],[Max bound]])/Tableau1_1[[#This Row],[Max bound]]</f>
        <v>1.8020389810033988</v>
      </c>
      <c r="G65">
        <v>60.039114952087402</v>
      </c>
      <c r="H65">
        <v>18911.000000000004</v>
      </c>
      <c r="I65" s="9">
        <f>(Tableau1_1[[#This Row],[dual_best]]-Tableau1_1[[#This Row],[Max bound]])/Tableau1_1[[#This Row],[Max bound]]</f>
        <v>1.4787324897258658</v>
      </c>
      <c r="J65">
        <v>60.131442785263062</v>
      </c>
      <c r="K65">
        <v>16729</v>
      </c>
      <c r="L65" s="9">
        <f>(Tableau1_1[[#This Row],[heur_best]]-Tableau1_1[[#This Row],[Max bound]])/Tableau1_1[[#This Row],[Max bound]]</f>
        <v>1.6667599587594077</v>
      </c>
      <c r="M65">
        <v>7.4971914291381836E-2</v>
      </c>
      <c r="N65">
        <v>17998</v>
      </c>
      <c r="O65">
        <v>16269</v>
      </c>
      <c r="P65">
        <v>-17.886778535865758</v>
      </c>
      <c r="Q65">
        <v>6418.9907407407418</v>
      </c>
      <c r="R65">
        <v>6320.5888888888903</v>
      </c>
      <c r="S65">
        <v>6749.0138888888878</v>
      </c>
      <c r="T65">
        <f>MAX(Tableau1_1[[#This Row],[Static_bound]],Tableau1_1[[#This Row],[BC_bound]],Tableau1_1[[#This Row],[Dual_bound]])</f>
        <v>6749.0138888888878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9925-7A8A-40DC-BD15-B2ECC24DF5D9}">
  <dimension ref="A1:T34"/>
  <sheetViews>
    <sheetView topLeftCell="A16" workbookViewId="0">
      <selection activeCell="M1" sqref="M1:M1048576"/>
    </sheetView>
  </sheetViews>
  <sheetFormatPr baseColWidth="10" defaultRowHeight="15.5"/>
  <sheetData>
    <row r="1" spans="1:20">
      <c r="A1" s="10" t="s">
        <v>267</v>
      </c>
      <c r="B1" s="11" t="s">
        <v>268</v>
      </c>
      <c r="C1" s="17" t="s">
        <v>263</v>
      </c>
      <c r="D1" s="11" t="s">
        <v>1</v>
      </c>
      <c r="E1" s="11" t="s">
        <v>301</v>
      </c>
      <c r="F1" s="11" t="s">
        <v>2</v>
      </c>
      <c r="G1" s="17" t="s">
        <v>264</v>
      </c>
      <c r="H1" s="11" t="s">
        <v>3</v>
      </c>
      <c r="I1" s="11" t="s">
        <v>302</v>
      </c>
      <c r="J1" s="11" t="s">
        <v>4</v>
      </c>
      <c r="K1" s="17" t="s">
        <v>265</v>
      </c>
      <c r="L1" s="11" t="s">
        <v>5</v>
      </c>
      <c r="M1" s="11" t="s">
        <v>303</v>
      </c>
      <c r="N1" s="11" t="s">
        <v>6</v>
      </c>
      <c r="O1" s="17" t="s">
        <v>266</v>
      </c>
      <c r="P1" s="11" t="s">
        <v>7</v>
      </c>
      <c r="Q1" s="11" t="s">
        <v>8</v>
      </c>
      <c r="R1" s="11" t="s">
        <v>9</v>
      </c>
      <c r="S1" s="11" t="s">
        <v>140</v>
      </c>
      <c r="T1" s="12" t="s">
        <v>205</v>
      </c>
    </row>
    <row r="2" spans="1:20">
      <c r="A2" s="18" t="s">
        <v>286</v>
      </c>
      <c r="B2" s="13" t="b">
        <v>0</v>
      </c>
      <c r="C2" s="19">
        <v>-1.2867780160907302E-16</v>
      </c>
      <c r="D2" s="13">
        <v>7.0101022720336914E-2</v>
      </c>
      <c r="E2" s="13">
        <f>IF(D2&lt;60,1,0)</f>
        <v>1</v>
      </c>
      <c r="F2" s="13">
        <v>1767</v>
      </c>
      <c r="G2" s="19">
        <v>0</v>
      </c>
      <c r="H2" s="13">
        <v>1.1148929595947266E-2</v>
      </c>
      <c r="I2" s="13">
        <f>IF(H2&lt;=60,1,0)</f>
        <v>1</v>
      </c>
      <c r="J2" s="13">
        <v>1767.0000000000002</v>
      </c>
      <c r="K2" s="19">
        <v>-1.2867780160907302E-16</v>
      </c>
      <c r="L2" s="13">
        <v>6.3006877899169922E-2</v>
      </c>
      <c r="M2" s="13">
        <f>IF(L2&lt;=60,1,0)</f>
        <v>1</v>
      </c>
      <c r="N2" s="13">
        <v>1767</v>
      </c>
      <c r="O2" s="19">
        <v>-1.2867780160907302E-16</v>
      </c>
      <c r="P2" s="13">
        <v>1.1560916900634766E-3</v>
      </c>
      <c r="Q2" s="13">
        <v>1767</v>
      </c>
      <c r="R2" s="13">
        <v>1505</v>
      </c>
      <c r="S2" s="13">
        <v>1767.0000000000002</v>
      </c>
      <c r="T2" s="14">
        <v>1767</v>
      </c>
    </row>
    <row r="3" spans="1:20">
      <c r="A3" s="20" t="s">
        <v>292</v>
      </c>
      <c r="B3" s="15" t="b">
        <v>0</v>
      </c>
      <c r="C3" s="21">
        <v>0</v>
      </c>
      <c r="D3" s="15">
        <v>6.9846868515014648E-2</v>
      </c>
      <c r="E3" s="13">
        <f t="shared" ref="E3:E33" si="0">IF(D3&lt;60,1,0)</f>
        <v>1</v>
      </c>
      <c r="F3" s="15">
        <v>2066</v>
      </c>
      <c r="G3" s="21">
        <v>0</v>
      </c>
      <c r="H3" s="15">
        <v>1.7971992492675781E-2</v>
      </c>
      <c r="I3" s="13">
        <f t="shared" ref="I3:I33" si="1">IF(H3&lt;=60,1,0)</f>
        <v>1</v>
      </c>
      <c r="J3" s="15">
        <v>2066</v>
      </c>
      <c r="K3" s="21">
        <v>0</v>
      </c>
      <c r="L3" s="15">
        <v>6.8759918212890625E-2</v>
      </c>
      <c r="M3" s="13">
        <f t="shared" ref="M3:M33" si="2">IF(L3&lt;=60,1,0)</f>
        <v>1</v>
      </c>
      <c r="N3" s="15">
        <v>2066</v>
      </c>
      <c r="O3" s="21">
        <v>0.60793804453049372</v>
      </c>
      <c r="P3" s="15">
        <v>1.3659000396728516E-3</v>
      </c>
      <c r="Q3" s="15">
        <v>3322</v>
      </c>
      <c r="R3" s="15">
        <v>1857</v>
      </c>
      <c r="S3" s="15">
        <v>2066</v>
      </c>
      <c r="T3" s="16">
        <v>2066</v>
      </c>
    </row>
    <row r="4" spans="1:20">
      <c r="A4" s="18" t="s">
        <v>289</v>
      </c>
      <c r="B4" s="13" t="b">
        <v>0</v>
      </c>
      <c r="C4" s="19">
        <v>0</v>
      </c>
      <c r="D4" s="13">
        <v>8.366703987121582E-2</v>
      </c>
      <c r="E4" s="13">
        <f t="shared" si="0"/>
        <v>1</v>
      </c>
      <c r="F4" s="13">
        <v>3307</v>
      </c>
      <c r="G4" s="19">
        <v>-1.3751053852024921E-16</v>
      </c>
      <c r="H4" s="13">
        <v>1.0180950164794922E-2</v>
      </c>
      <c r="I4" s="13">
        <f t="shared" si="1"/>
        <v>1</v>
      </c>
      <c r="J4" s="13">
        <v>3306.9999999999995</v>
      </c>
      <c r="K4" s="19">
        <v>0</v>
      </c>
      <c r="L4" s="13">
        <v>9.1865062713623047E-2</v>
      </c>
      <c r="M4" s="13">
        <f t="shared" si="2"/>
        <v>1</v>
      </c>
      <c r="N4" s="13">
        <v>3307</v>
      </c>
      <c r="O4" s="19">
        <v>0.16691865739340792</v>
      </c>
      <c r="P4" s="13">
        <v>1.3260841369628906E-3</v>
      </c>
      <c r="Q4" s="13">
        <v>3859</v>
      </c>
      <c r="R4" s="13">
        <v>2554</v>
      </c>
      <c r="S4" s="13">
        <v>3306.9999999999995</v>
      </c>
      <c r="T4" s="13">
        <v>3307</v>
      </c>
    </row>
    <row r="5" spans="1:20">
      <c r="A5" s="20" t="s">
        <v>295</v>
      </c>
      <c r="B5" s="15" t="b">
        <v>0</v>
      </c>
      <c r="C5" s="21">
        <v>0</v>
      </c>
      <c r="D5" s="15">
        <v>0.29654097557067871</v>
      </c>
      <c r="E5" s="13">
        <f t="shared" si="0"/>
        <v>1</v>
      </c>
      <c r="F5" s="15">
        <v>3270</v>
      </c>
      <c r="G5" s="21">
        <v>0</v>
      </c>
      <c r="H5" s="15">
        <v>2.8154134750366211E-2</v>
      </c>
      <c r="I5" s="13">
        <f t="shared" si="1"/>
        <v>1</v>
      </c>
      <c r="J5" s="15">
        <v>3270</v>
      </c>
      <c r="K5" s="21">
        <v>0</v>
      </c>
      <c r="L5" s="15">
        <v>0.11057209968566895</v>
      </c>
      <c r="M5" s="13">
        <f t="shared" si="2"/>
        <v>1</v>
      </c>
      <c r="N5" s="15">
        <v>3270</v>
      </c>
      <c r="O5" s="21">
        <v>0.21590214067278288</v>
      </c>
      <c r="P5" s="15">
        <v>1.3689994812011719E-3</v>
      </c>
      <c r="Q5" s="15">
        <v>3976</v>
      </c>
      <c r="R5" s="15">
        <v>2335</v>
      </c>
      <c r="S5" s="15">
        <v>3270</v>
      </c>
      <c r="T5" s="15">
        <v>3270</v>
      </c>
    </row>
    <row r="6" spans="1:20">
      <c r="A6" s="18" t="s">
        <v>269</v>
      </c>
      <c r="B6" s="13" t="b">
        <v>0</v>
      </c>
      <c r="C6" s="19">
        <v>0</v>
      </c>
      <c r="D6" s="13">
        <v>0.49131083488464355</v>
      </c>
      <c r="E6" s="13">
        <f t="shared" si="0"/>
        <v>1</v>
      </c>
      <c r="F6" s="13">
        <v>2684</v>
      </c>
      <c r="G6" s="19">
        <v>0</v>
      </c>
      <c r="H6" s="13">
        <v>-2.1982371807098389</v>
      </c>
      <c r="I6" s="13">
        <f t="shared" si="1"/>
        <v>1</v>
      </c>
      <c r="J6" s="13">
        <v>2684</v>
      </c>
      <c r="K6" s="19">
        <v>0</v>
      </c>
      <c r="L6" s="13">
        <v>0.12791800498962402</v>
      </c>
      <c r="M6" s="13">
        <f t="shared" si="2"/>
        <v>1</v>
      </c>
      <c r="N6" s="13">
        <v>2684</v>
      </c>
      <c r="O6" s="19">
        <v>0.8461251862891207</v>
      </c>
      <c r="P6" s="13">
        <v>3.4677982330322266E-2</v>
      </c>
      <c r="Q6" s="13">
        <v>4955</v>
      </c>
      <c r="R6" s="13">
        <v>2190</v>
      </c>
      <c r="S6" s="13">
        <v>2684</v>
      </c>
      <c r="T6" s="13">
        <v>2684</v>
      </c>
    </row>
    <row r="7" spans="1:20">
      <c r="A7" s="20" t="s">
        <v>298</v>
      </c>
      <c r="B7" s="15" t="b">
        <v>0</v>
      </c>
      <c r="C7" s="21">
        <v>-1.4608009986715839E-16</v>
      </c>
      <c r="D7" s="15">
        <v>0.18232107162475586</v>
      </c>
      <c r="E7" s="13">
        <f t="shared" si="0"/>
        <v>1</v>
      </c>
      <c r="F7" s="15">
        <v>3113</v>
      </c>
      <c r="G7" s="21">
        <v>0</v>
      </c>
      <c r="H7" s="15">
        <v>6.9263935089111328E-2</v>
      </c>
      <c r="I7" s="13">
        <f t="shared" si="1"/>
        <v>1</v>
      </c>
      <c r="J7" s="15">
        <v>3113.0000000000005</v>
      </c>
      <c r="K7" s="21">
        <v>-1.4608009986715839E-16</v>
      </c>
      <c r="L7" s="15">
        <v>0.13039422035217285</v>
      </c>
      <c r="M7" s="13">
        <f t="shared" si="2"/>
        <v>1</v>
      </c>
      <c r="N7" s="15">
        <v>3113</v>
      </c>
      <c r="O7" s="21">
        <v>0.34500481850305154</v>
      </c>
      <c r="P7" s="15">
        <v>1.6300678253173828E-3</v>
      </c>
      <c r="Q7" s="15">
        <v>4187</v>
      </c>
      <c r="R7" s="15">
        <v>2699</v>
      </c>
      <c r="S7" s="15">
        <v>3113.0000000000005</v>
      </c>
      <c r="T7" s="15">
        <v>3113</v>
      </c>
    </row>
    <row r="8" spans="1:20">
      <c r="A8" s="18" t="s">
        <v>275</v>
      </c>
      <c r="B8" s="13" t="b">
        <v>0</v>
      </c>
      <c r="C8" s="19">
        <v>0</v>
      </c>
      <c r="D8" s="13">
        <v>1.4955570697784424</v>
      </c>
      <c r="E8" s="13">
        <f t="shared" si="0"/>
        <v>1</v>
      </c>
      <c r="F8" s="13">
        <v>2126</v>
      </c>
      <c r="G8" s="19">
        <v>0</v>
      </c>
      <c r="H8" s="13">
        <v>0.33487701416015625</v>
      </c>
      <c r="I8" s="13">
        <f t="shared" si="1"/>
        <v>1</v>
      </c>
      <c r="J8" s="13">
        <v>2126</v>
      </c>
      <c r="K8" s="19">
        <v>0</v>
      </c>
      <c r="L8" s="13">
        <v>0.16195893287658691</v>
      </c>
      <c r="M8" s="13">
        <f t="shared" si="2"/>
        <v>1</v>
      </c>
      <c r="N8" s="13">
        <v>2126</v>
      </c>
      <c r="O8" s="19">
        <v>0.72389463781749763</v>
      </c>
      <c r="P8" s="13">
        <v>2.2351741790771484E-3</v>
      </c>
      <c r="Q8" s="13">
        <v>3665</v>
      </c>
      <c r="R8" s="13">
        <v>1854</v>
      </c>
      <c r="S8" s="13">
        <v>2126</v>
      </c>
      <c r="T8" s="13">
        <v>2126</v>
      </c>
    </row>
    <row r="9" spans="1:20">
      <c r="A9" s="20" t="s">
        <v>271</v>
      </c>
      <c r="B9" s="15" t="b">
        <v>0</v>
      </c>
      <c r="C9" s="21">
        <v>0</v>
      </c>
      <c r="D9" s="15">
        <v>0.8949129581451416</v>
      </c>
      <c r="E9" s="13">
        <f t="shared" si="0"/>
        <v>1</v>
      </c>
      <c r="F9" s="15">
        <v>3899</v>
      </c>
      <c r="G9" s="21">
        <v>0</v>
      </c>
      <c r="H9" s="15">
        <v>0.52747297286987305</v>
      </c>
      <c r="I9" s="13">
        <f t="shared" si="1"/>
        <v>1</v>
      </c>
      <c r="J9" s="15">
        <v>3899</v>
      </c>
      <c r="K9" s="21">
        <v>0</v>
      </c>
      <c r="L9" s="15">
        <v>0.20608305931091309</v>
      </c>
      <c r="M9" s="13">
        <f t="shared" si="2"/>
        <v>1</v>
      </c>
      <c r="N9" s="15">
        <v>3899</v>
      </c>
      <c r="O9" s="21">
        <v>0.38266222108232878</v>
      </c>
      <c r="P9" s="15">
        <v>1.5280246734619141E-3</v>
      </c>
      <c r="Q9" s="15">
        <v>5391</v>
      </c>
      <c r="R9" s="15">
        <v>2906</v>
      </c>
      <c r="S9" s="15">
        <v>3898.9999999999995</v>
      </c>
      <c r="T9" s="15">
        <v>3899</v>
      </c>
    </row>
    <row r="10" spans="1:20">
      <c r="A10" s="18" t="s">
        <v>272</v>
      </c>
      <c r="B10" s="13" t="b">
        <v>0</v>
      </c>
      <c r="C10" s="19">
        <v>-1.3418334343064739E-16</v>
      </c>
      <c r="D10" s="13">
        <v>0.93226504325866699</v>
      </c>
      <c r="E10" s="13">
        <f t="shared" si="0"/>
        <v>1</v>
      </c>
      <c r="F10" s="13">
        <v>3389</v>
      </c>
      <c r="G10" s="19">
        <v>1.3418334343064739E-16</v>
      </c>
      <c r="H10" s="13">
        <v>0.56086993217468262</v>
      </c>
      <c r="I10" s="13">
        <f t="shared" si="1"/>
        <v>1</v>
      </c>
      <c r="J10" s="13">
        <v>3389.0000000000009</v>
      </c>
      <c r="K10" s="19">
        <v>-1.3418334343064739E-16</v>
      </c>
      <c r="L10" s="13">
        <v>0.22040104866027832</v>
      </c>
      <c r="M10" s="13">
        <f t="shared" si="2"/>
        <v>1</v>
      </c>
      <c r="N10" s="13">
        <v>3389</v>
      </c>
      <c r="O10" s="19">
        <v>0.43523163174977852</v>
      </c>
      <c r="P10" s="13">
        <v>1.6958713531494141E-3</v>
      </c>
      <c r="Q10" s="13">
        <v>4864</v>
      </c>
      <c r="R10" s="13">
        <v>2946</v>
      </c>
      <c r="S10" s="13">
        <v>3389.0000000000005</v>
      </c>
      <c r="T10" s="13">
        <v>3389</v>
      </c>
    </row>
    <row r="11" spans="1:20">
      <c r="A11" s="20" t="s">
        <v>273</v>
      </c>
      <c r="B11" s="15" t="b">
        <v>0</v>
      </c>
      <c r="C11" s="21">
        <v>0</v>
      </c>
      <c r="D11" s="15">
        <v>1.3221738338470459</v>
      </c>
      <c r="E11" s="13">
        <f t="shared" si="0"/>
        <v>1</v>
      </c>
      <c r="F11" s="15">
        <v>2682</v>
      </c>
      <c r="G11" s="21">
        <v>0</v>
      </c>
      <c r="H11" s="15">
        <v>1.6023190021514893</v>
      </c>
      <c r="I11" s="13">
        <f t="shared" si="1"/>
        <v>1</v>
      </c>
      <c r="J11" s="15">
        <v>2682</v>
      </c>
      <c r="K11" s="21">
        <v>0</v>
      </c>
      <c r="L11" s="15">
        <v>0.2466270923614502</v>
      </c>
      <c r="M11" s="13">
        <f t="shared" si="2"/>
        <v>1</v>
      </c>
      <c r="N11" s="15">
        <v>2682</v>
      </c>
      <c r="O11" s="21">
        <v>0.77293064876957496</v>
      </c>
      <c r="P11" s="15">
        <v>1.6582012176513672E-3</v>
      </c>
      <c r="Q11" s="15">
        <v>4755</v>
      </c>
      <c r="R11" s="15">
        <v>2218</v>
      </c>
      <c r="S11" s="15">
        <v>2681.9999999999995</v>
      </c>
      <c r="T11" s="15">
        <v>2682</v>
      </c>
    </row>
    <row r="12" spans="1:20">
      <c r="A12" s="18" t="s">
        <v>277</v>
      </c>
      <c r="B12" s="13" t="b">
        <v>0</v>
      </c>
      <c r="C12" s="19">
        <v>-0.18893746436038783</v>
      </c>
      <c r="D12" s="13">
        <v>63.638966083526611</v>
      </c>
      <c r="E12" s="13">
        <f t="shared" si="0"/>
        <v>0</v>
      </c>
      <c r="F12" s="13">
        <v>502</v>
      </c>
      <c r="G12" s="19">
        <v>4.5333586770575848E-2</v>
      </c>
      <c r="H12" s="13">
        <v>60.001565933227539</v>
      </c>
      <c r="I12" s="13">
        <f t="shared" si="1"/>
        <v>0</v>
      </c>
      <c r="J12" s="13">
        <v>647</v>
      </c>
      <c r="K12" s="19">
        <v>9.5038965975963735E-5</v>
      </c>
      <c r="L12" s="13">
        <v>0.29420709609985352</v>
      </c>
      <c r="M12" s="13">
        <f t="shared" si="2"/>
        <v>1</v>
      </c>
      <c r="N12" s="13">
        <v>619</v>
      </c>
      <c r="O12" s="19">
        <v>0.43793955521763911</v>
      </c>
      <c r="P12" s="13">
        <v>2.2199153900146484E-3</v>
      </c>
      <c r="Q12" s="13">
        <v>890</v>
      </c>
      <c r="R12" s="13">
        <v>207</v>
      </c>
      <c r="S12" s="13">
        <v>434.14884160807509</v>
      </c>
      <c r="T12" s="13">
        <v>618.94117647058829</v>
      </c>
    </row>
    <row r="13" spans="1:20">
      <c r="A13" s="20" t="s">
        <v>274</v>
      </c>
      <c r="B13" s="15" t="b">
        <v>0</v>
      </c>
      <c r="C13" s="21">
        <v>-1.8777245134470173E-2</v>
      </c>
      <c r="D13" s="15">
        <v>63.008612871170044</v>
      </c>
      <c r="E13" s="13">
        <f t="shared" si="0"/>
        <v>0</v>
      </c>
      <c r="F13" s="15">
        <v>4994</v>
      </c>
      <c r="G13" s="21">
        <v>8.4866292660558558E-5</v>
      </c>
      <c r="H13" s="15">
        <v>32.035758972167969</v>
      </c>
      <c r="I13" s="13">
        <f t="shared" si="1"/>
        <v>1</v>
      </c>
      <c r="J13" s="15">
        <v>5090</v>
      </c>
      <c r="K13" s="21">
        <v>8.4866292660558558E-5</v>
      </c>
      <c r="L13" s="15">
        <v>2.91640305519104</v>
      </c>
      <c r="M13" s="13">
        <f t="shared" si="2"/>
        <v>1</v>
      </c>
      <c r="N13" s="15">
        <v>5090</v>
      </c>
      <c r="O13" s="21">
        <v>0.44904241432384512</v>
      </c>
      <c r="P13" s="15">
        <v>1.9869804382324219E-3</v>
      </c>
      <c r="Q13" s="15">
        <v>7375</v>
      </c>
      <c r="R13" s="15">
        <v>3719</v>
      </c>
      <c r="S13" s="15">
        <v>4094.5591877100546</v>
      </c>
      <c r="T13" s="15">
        <v>5089.5680672268909</v>
      </c>
    </row>
    <row r="14" spans="1:20">
      <c r="A14" s="18" t="s">
        <v>276</v>
      </c>
      <c r="B14" s="13" t="b">
        <v>0</v>
      </c>
      <c r="C14" s="19">
        <v>-0.39565246651860819</v>
      </c>
      <c r="D14" s="13">
        <v>60.024864912033081</v>
      </c>
      <c r="E14" s="13">
        <f t="shared" si="0"/>
        <v>0</v>
      </c>
      <c r="F14" s="13">
        <v>449</v>
      </c>
      <c r="G14" s="19">
        <v>0.17908338380779337</v>
      </c>
      <c r="H14" s="13">
        <v>60.003045082092285</v>
      </c>
      <c r="I14" s="13">
        <f t="shared" si="1"/>
        <v>0</v>
      </c>
      <c r="J14" s="13">
        <v>876</v>
      </c>
      <c r="K14" s="19">
        <v>0.14274177266303262</v>
      </c>
      <c r="L14" s="13">
        <v>26.056252956390381</v>
      </c>
      <c r="M14" s="13">
        <f t="shared" si="2"/>
        <v>1</v>
      </c>
      <c r="N14" s="13">
        <v>849</v>
      </c>
      <c r="O14" s="19">
        <v>0.30695201561343305</v>
      </c>
      <c r="P14" s="13">
        <v>2.5899410247802734E-3</v>
      </c>
      <c r="Q14" s="13">
        <v>971</v>
      </c>
      <c r="R14" s="13">
        <v>363</v>
      </c>
      <c r="S14" s="13">
        <v>337.31624003149182</v>
      </c>
      <c r="T14" s="13">
        <v>742.94999999999993</v>
      </c>
    </row>
    <row r="15" spans="1:20">
      <c r="A15" s="20" t="s">
        <v>281</v>
      </c>
      <c r="B15" s="15" t="b">
        <v>0</v>
      </c>
      <c r="C15" s="21">
        <v>-0.39076576576576544</v>
      </c>
      <c r="D15" s="15">
        <v>60.029653072357178</v>
      </c>
      <c r="E15" s="13">
        <f t="shared" si="0"/>
        <v>0</v>
      </c>
      <c r="F15" s="15">
        <v>541</v>
      </c>
      <c r="G15" s="21">
        <v>1.4695945945945963</v>
      </c>
      <c r="H15" s="15">
        <v>60.005070924758911</v>
      </c>
      <c r="I15" s="13">
        <f t="shared" si="1"/>
        <v>0</v>
      </c>
      <c r="J15" s="15">
        <v>2193.0000000000005</v>
      </c>
      <c r="K15" s="21">
        <v>1.2961711711711723</v>
      </c>
      <c r="L15" s="15">
        <v>60.026777029037476</v>
      </c>
      <c r="M15" s="13">
        <f t="shared" si="2"/>
        <v>0</v>
      </c>
      <c r="N15" s="15">
        <v>2039</v>
      </c>
      <c r="O15" s="21">
        <v>1.8119369369369385</v>
      </c>
      <c r="P15" s="15">
        <v>4.6889781951904297E-3</v>
      </c>
      <c r="Q15" s="15">
        <v>2497</v>
      </c>
      <c r="R15" s="15">
        <v>455</v>
      </c>
      <c r="S15" s="15">
        <v>417.37416661470007</v>
      </c>
      <c r="T15" s="15">
        <v>887.99999999999955</v>
      </c>
    </row>
    <row r="16" spans="1:20">
      <c r="A16" s="18" t="s">
        <v>283</v>
      </c>
      <c r="B16" s="13" t="b">
        <v>0</v>
      </c>
      <c r="C16" s="19">
        <v>-0.54562128475918592</v>
      </c>
      <c r="D16" s="13">
        <v>60.034879922866821</v>
      </c>
      <c r="E16" s="13">
        <f t="shared" si="0"/>
        <v>0</v>
      </c>
      <c r="F16" s="13">
        <v>325</v>
      </c>
      <c r="G16" s="19">
        <v>2.5679214809063313</v>
      </c>
      <c r="H16" s="13">
        <v>60.004819869995117</v>
      </c>
      <c r="I16" s="13">
        <f t="shared" si="1"/>
        <v>0</v>
      </c>
      <c r="J16" s="13">
        <v>2552</v>
      </c>
      <c r="K16" s="19">
        <v>1.8199442112022219</v>
      </c>
      <c r="L16" s="13">
        <v>60.028785943984985</v>
      </c>
      <c r="M16" s="13">
        <f t="shared" si="2"/>
        <v>0</v>
      </c>
      <c r="N16" s="13">
        <v>2017</v>
      </c>
      <c r="O16" s="19">
        <v>3.258577128072369</v>
      </c>
      <c r="P16" s="13">
        <v>0.15072298049926758</v>
      </c>
      <c r="Q16" s="13">
        <v>3046</v>
      </c>
      <c r="R16" s="13">
        <v>154</v>
      </c>
      <c r="S16" s="13">
        <v>382.62022703696164</v>
      </c>
      <c r="T16" s="13">
        <v>715.26237717309164</v>
      </c>
    </row>
    <row r="17" spans="1:20">
      <c r="A17" s="20" t="s">
        <v>278</v>
      </c>
      <c r="B17" s="15" t="b">
        <v>0</v>
      </c>
      <c r="C17" s="21">
        <v>-0.18802520002730139</v>
      </c>
      <c r="D17" s="15">
        <v>60.027707815170288</v>
      </c>
      <c r="E17" s="13">
        <f t="shared" si="0"/>
        <v>0</v>
      </c>
      <c r="F17" s="15">
        <v>520</v>
      </c>
      <c r="G17" s="21">
        <v>1.1704710999270216</v>
      </c>
      <c r="H17" s="15">
        <v>60.002247095108032</v>
      </c>
      <c r="I17" s="13">
        <f t="shared" si="1"/>
        <v>0</v>
      </c>
      <c r="J17" s="15">
        <v>1390.0000000000002</v>
      </c>
      <c r="K17" s="21">
        <v>1.0299369999317465</v>
      </c>
      <c r="L17" s="15">
        <v>60.032427072525024</v>
      </c>
      <c r="M17" s="13">
        <f t="shared" si="2"/>
        <v>0</v>
      </c>
      <c r="N17" s="15">
        <v>1300</v>
      </c>
      <c r="O17" s="21">
        <v>2.0324135798980398</v>
      </c>
      <c r="P17" s="15">
        <v>3.2718181610107422E-3</v>
      </c>
      <c r="Q17" s="15">
        <v>1942</v>
      </c>
      <c r="R17" s="15">
        <v>411</v>
      </c>
      <c r="S17" s="15">
        <v>377.40638584909726</v>
      </c>
      <c r="T17" s="15">
        <v>640.41396360759495</v>
      </c>
    </row>
    <row r="18" spans="1:20">
      <c r="A18" s="18" t="s">
        <v>282</v>
      </c>
      <c r="B18" s="13" t="b">
        <v>0</v>
      </c>
      <c r="C18" s="19">
        <v>-0.54473317013725953</v>
      </c>
      <c r="D18" s="13">
        <v>60.698033809661865</v>
      </c>
      <c r="E18" s="13">
        <f t="shared" si="0"/>
        <v>0</v>
      </c>
      <c r="F18" s="13">
        <v>351</v>
      </c>
      <c r="G18" s="19">
        <v>1.5941129906708855</v>
      </c>
      <c r="H18" s="13">
        <v>60.002751111984253</v>
      </c>
      <c r="I18" s="13">
        <f t="shared" si="1"/>
        <v>0</v>
      </c>
      <c r="J18" s="13">
        <v>2000</v>
      </c>
      <c r="K18" s="19">
        <v>1.4099309683332526</v>
      </c>
      <c r="L18" s="13">
        <v>60.032979011535645</v>
      </c>
      <c r="M18" s="13">
        <f t="shared" si="2"/>
        <v>0</v>
      </c>
      <c r="N18" s="13">
        <v>1858</v>
      </c>
      <c r="O18" s="19">
        <v>2.6927198422200056</v>
      </c>
      <c r="P18" s="13">
        <v>7.8198909759521484E-3</v>
      </c>
      <c r="Q18" s="13">
        <v>2847</v>
      </c>
      <c r="R18" s="13">
        <v>307</v>
      </c>
      <c r="S18" s="13">
        <v>333.74498902139032</v>
      </c>
      <c r="T18" s="13">
        <v>770.97644057623063</v>
      </c>
    </row>
    <row r="19" spans="1:20">
      <c r="A19" s="20" t="s">
        <v>284</v>
      </c>
      <c r="B19" s="15" t="b">
        <v>0</v>
      </c>
      <c r="C19" s="21">
        <v>0.57492685578209768</v>
      </c>
      <c r="D19" s="15">
        <v>60.053622961044312</v>
      </c>
      <c r="E19" s="13">
        <f t="shared" si="0"/>
        <v>0</v>
      </c>
      <c r="F19" s="15">
        <v>1155</v>
      </c>
      <c r="G19" s="21">
        <v>3.5216081850852259</v>
      </c>
      <c r="H19" s="15">
        <v>60.049686908721924</v>
      </c>
      <c r="I19" s="13">
        <f t="shared" si="1"/>
        <v>0</v>
      </c>
      <c r="J19" s="15">
        <v>3316</v>
      </c>
      <c r="K19" s="21">
        <v>3.6688740728986171</v>
      </c>
      <c r="L19" s="15">
        <v>60.033746004104614</v>
      </c>
      <c r="M19" s="13">
        <f t="shared" si="2"/>
        <v>0</v>
      </c>
      <c r="N19" s="15">
        <v>3424</v>
      </c>
      <c r="O19" s="21">
        <v>4.9724498946541891</v>
      </c>
      <c r="P19" s="15">
        <v>1.9201993942260742E-2</v>
      </c>
      <c r="Q19" s="15">
        <v>4380</v>
      </c>
      <c r="R19" s="15">
        <v>565</v>
      </c>
      <c r="S19" s="15">
        <v>315.46097790163844</v>
      </c>
      <c r="T19" s="15">
        <v>733.36739148208574</v>
      </c>
    </row>
    <row r="20" spans="1:20">
      <c r="A20" s="18" t="s">
        <v>280</v>
      </c>
      <c r="B20" s="13" t="b">
        <v>0</v>
      </c>
      <c r="C20" s="19">
        <v>-0.45596994558785564</v>
      </c>
      <c r="D20" s="13">
        <v>67.935751914978027</v>
      </c>
      <c r="E20" s="13">
        <f t="shared" si="0"/>
        <v>0</v>
      </c>
      <c r="F20" s="13">
        <v>321</v>
      </c>
      <c r="G20" s="19">
        <v>0.15076762288425569</v>
      </c>
      <c r="H20" s="13">
        <v>60.001747131347656</v>
      </c>
      <c r="I20" s="13">
        <f t="shared" si="1"/>
        <v>0</v>
      </c>
      <c r="J20" s="13">
        <v>679.00000000000011</v>
      </c>
      <c r="K20" s="19">
        <v>0.13212484843399511</v>
      </c>
      <c r="L20" s="13">
        <v>60.044286966323853</v>
      </c>
      <c r="M20" s="13">
        <f t="shared" si="2"/>
        <v>0</v>
      </c>
      <c r="N20" s="13">
        <v>668</v>
      </c>
      <c r="O20" s="19">
        <v>0.88122542179900387</v>
      </c>
      <c r="P20" s="13">
        <v>3.4861564636230469E-3</v>
      </c>
      <c r="Q20" s="13">
        <v>1110</v>
      </c>
      <c r="R20" s="13">
        <v>201</v>
      </c>
      <c r="S20" s="13">
        <v>313.92554479637039</v>
      </c>
      <c r="T20" s="13">
        <v>590.0409313725487</v>
      </c>
    </row>
    <row r="21" spans="1:20">
      <c r="A21" s="20" t="s">
        <v>285</v>
      </c>
      <c r="B21" s="15" t="b">
        <v>0</v>
      </c>
      <c r="C21" s="21">
        <v>-0.52207060945189476</v>
      </c>
      <c r="D21" s="15">
        <v>60.049369096755981</v>
      </c>
      <c r="E21" s="13">
        <f t="shared" si="0"/>
        <v>0</v>
      </c>
      <c r="F21" s="15">
        <v>316</v>
      </c>
      <c r="G21" s="21">
        <v>1.5529899090038031</v>
      </c>
      <c r="H21" s="15">
        <v>60.005780220031738</v>
      </c>
      <c r="I21" s="13">
        <f t="shared" si="1"/>
        <v>0</v>
      </c>
      <c r="J21" s="15">
        <v>1688.0000000000002</v>
      </c>
      <c r="K21" s="21">
        <v>1.1053092140600078</v>
      </c>
      <c r="L21" s="15">
        <v>60.045938014984131</v>
      </c>
      <c r="M21" s="13">
        <f t="shared" si="2"/>
        <v>0</v>
      </c>
      <c r="N21" s="15">
        <v>1392</v>
      </c>
      <c r="O21" s="21">
        <v>3.6280504274594998</v>
      </c>
      <c r="P21" s="15">
        <v>2.1914005279541016E-2</v>
      </c>
      <c r="Q21" s="15">
        <v>3060</v>
      </c>
      <c r="R21" s="15">
        <v>251</v>
      </c>
      <c r="S21" s="15">
        <v>381.71474816787548</v>
      </c>
      <c r="T21" s="15">
        <v>661.1855354566095</v>
      </c>
    </row>
    <row r="22" spans="1:20">
      <c r="A22" s="18" t="s">
        <v>287</v>
      </c>
      <c r="B22" s="13" t="b">
        <v>0</v>
      </c>
      <c r="C22" s="19">
        <v>-0.56727113171078003</v>
      </c>
      <c r="D22" s="13">
        <v>60.10204005241394</v>
      </c>
      <c r="E22" s="13">
        <f t="shared" si="0"/>
        <v>0</v>
      </c>
      <c r="F22" s="13">
        <v>219</v>
      </c>
      <c r="G22" s="19">
        <v>1.6536752059927966</v>
      </c>
      <c r="H22" s="13">
        <v>60.008705854415894</v>
      </c>
      <c r="I22" s="13">
        <f t="shared" si="1"/>
        <v>0</v>
      </c>
      <c r="J22" s="13">
        <v>1343</v>
      </c>
      <c r="K22" s="19">
        <v>0.79019340031978691</v>
      </c>
      <c r="L22" s="13">
        <v>60.047652959823608</v>
      </c>
      <c r="M22" s="13">
        <f t="shared" si="2"/>
        <v>0</v>
      </c>
      <c r="N22" s="13">
        <v>906</v>
      </c>
      <c r="O22" s="19">
        <v>3.6552932131936178</v>
      </c>
      <c r="P22" s="13">
        <v>2.5677204132080078E-2</v>
      </c>
      <c r="Q22" s="13">
        <v>2356</v>
      </c>
      <c r="R22" s="13">
        <v>200</v>
      </c>
      <c r="S22" s="13">
        <v>226.67335519969117</v>
      </c>
      <c r="T22" s="13">
        <v>506.09057090600317</v>
      </c>
    </row>
    <row r="23" spans="1:20">
      <c r="A23" s="20" t="s">
        <v>279</v>
      </c>
      <c r="B23" s="15" t="b">
        <v>0</v>
      </c>
      <c r="C23" s="21">
        <v>-0.50669694975695678</v>
      </c>
      <c r="D23" s="15">
        <v>98.107089996337891</v>
      </c>
      <c r="E23" s="13">
        <f t="shared" si="0"/>
        <v>0</v>
      </c>
      <c r="F23" s="15">
        <v>415</v>
      </c>
      <c r="G23" s="21">
        <v>0.51794697629003916</v>
      </c>
      <c r="H23" s="15">
        <v>60.00282096862793</v>
      </c>
      <c r="I23" s="13">
        <f t="shared" si="1"/>
        <v>0</v>
      </c>
      <c r="J23" s="15">
        <v>1277.0000000000002</v>
      </c>
      <c r="K23" s="21">
        <v>0.4133429559898118</v>
      </c>
      <c r="L23" s="15">
        <v>60.047852039337158</v>
      </c>
      <c r="M23" s="13">
        <f t="shared" si="2"/>
        <v>0</v>
      </c>
      <c r="N23" s="15">
        <v>1188.9999999935001</v>
      </c>
      <c r="O23" s="21">
        <v>0.96132538048438854</v>
      </c>
      <c r="P23" s="15">
        <v>3.5569667816162109E-3</v>
      </c>
      <c r="Q23" s="15">
        <v>1650</v>
      </c>
      <c r="R23" s="15">
        <v>277</v>
      </c>
      <c r="S23" s="15">
        <v>443.82266908843616</v>
      </c>
      <c r="T23" s="15">
        <v>841.26785714285688</v>
      </c>
    </row>
    <row r="24" spans="1:20">
      <c r="A24" s="18" t="s">
        <v>290</v>
      </c>
      <c r="B24" s="13" t="b">
        <v>0</v>
      </c>
      <c r="C24" s="19">
        <v>-0.31756692195799563</v>
      </c>
      <c r="D24" s="13">
        <v>60.09229302406311</v>
      </c>
      <c r="E24" s="13">
        <f t="shared" si="0"/>
        <v>0</v>
      </c>
      <c r="F24" s="13">
        <v>417</v>
      </c>
      <c r="G24" s="19">
        <v>2.9342185122613378</v>
      </c>
      <c r="H24" s="13">
        <v>60.011914968490601</v>
      </c>
      <c r="I24" s="13">
        <f t="shared" si="1"/>
        <v>0</v>
      </c>
      <c r="J24" s="13">
        <v>2403.9999999999991</v>
      </c>
      <c r="K24" s="19">
        <v>2.2910621581354214</v>
      </c>
      <c r="L24" s="13">
        <v>60.060015916824341</v>
      </c>
      <c r="M24" s="13">
        <f t="shared" si="2"/>
        <v>0</v>
      </c>
      <c r="N24" s="13">
        <v>2011</v>
      </c>
      <c r="O24" s="19">
        <v>4.3760015860143504</v>
      </c>
      <c r="P24" s="13">
        <v>2.7562856674194336E-2</v>
      </c>
      <c r="Q24" s="13">
        <v>3285</v>
      </c>
      <c r="R24" s="13">
        <v>318</v>
      </c>
      <c r="S24" s="13">
        <v>316.88058275824642</v>
      </c>
      <c r="T24" s="13">
        <v>611.04892687269955</v>
      </c>
    </row>
    <row r="25" spans="1:20">
      <c r="A25" s="20" t="s">
        <v>288</v>
      </c>
      <c r="B25" s="15" t="b">
        <v>0</v>
      </c>
      <c r="C25" s="21">
        <v>-0.5996723326794946</v>
      </c>
      <c r="D25" s="15">
        <v>60.087639093399048</v>
      </c>
      <c r="E25" s="13">
        <f t="shared" si="0"/>
        <v>0</v>
      </c>
      <c r="F25" s="15">
        <v>342</v>
      </c>
      <c r="G25" s="21">
        <v>2.5947551647405609</v>
      </c>
      <c r="H25" s="15">
        <v>60.01069188117981</v>
      </c>
      <c r="I25" s="13">
        <f t="shared" si="1"/>
        <v>0</v>
      </c>
      <c r="J25" s="15">
        <v>3070.9999999999995</v>
      </c>
      <c r="K25" s="21">
        <v>1.6091531299924169</v>
      </c>
      <c r="L25" s="15">
        <v>60.061674833297729</v>
      </c>
      <c r="M25" s="13">
        <f t="shared" si="2"/>
        <v>0</v>
      </c>
      <c r="N25" s="15">
        <v>2229</v>
      </c>
      <c r="O25" s="21">
        <v>4.1878719928785966</v>
      </c>
      <c r="P25" s="15">
        <v>9.3989133834838867E-2</v>
      </c>
      <c r="Q25" s="15">
        <v>4432</v>
      </c>
      <c r="R25" s="15">
        <v>239</v>
      </c>
      <c r="S25" s="15">
        <v>495.7934349166884</v>
      </c>
      <c r="T25" s="15">
        <v>854.30018436920113</v>
      </c>
    </row>
    <row r="26" spans="1:20">
      <c r="A26" s="18" t="s">
        <v>291</v>
      </c>
      <c r="B26" s="13" t="b">
        <v>0</v>
      </c>
      <c r="C26" s="19">
        <v>-0.30627433492767586</v>
      </c>
      <c r="D26" s="13">
        <v>60.106107950210571</v>
      </c>
      <c r="E26" s="13">
        <f t="shared" si="0"/>
        <v>0</v>
      </c>
      <c r="F26" s="13">
        <v>564</v>
      </c>
      <c r="G26" s="19">
        <v>3.0688732270554042</v>
      </c>
      <c r="H26" s="13">
        <v>60.011171102523804</v>
      </c>
      <c r="I26" s="13">
        <f t="shared" si="1"/>
        <v>0</v>
      </c>
      <c r="J26" s="13">
        <v>3307.9999999999995</v>
      </c>
      <c r="K26" s="19">
        <v>1.8364031624898802</v>
      </c>
      <c r="L26" s="13">
        <v>60.07756495475769</v>
      </c>
      <c r="M26" s="13">
        <f t="shared" si="2"/>
        <v>0</v>
      </c>
      <c r="N26" s="13">
        <v>2305.9999999820002</v>
      </c>
      <c r="O26" s="19">
        <v>3.8499296052839962</v>
      </c>
      <c r="P26" s="13">
        <v>8.3590984344482422E-2</v>
      </c>
      <c r="Q26" s="13">
        <v>3943</v>
      </c>
      <c r="R26" s="13">
        <v>444</v>
      </c>
      <c r="S26" s="13">
        <v>420.45827597531235</v>
      </c>
      <c r="T26" s="13">
        <v>813.001490929704</v>
      </c>
    </row>
    <row r="27" spans="1:20">
      <c r="A27" s="20" t="s">
        <v>293</v>
      </c>
      <c r="B27" s="15" t="b">
        <v>0</v>
      </c>
      <c r="C27" s="21">
        <v>1.0842426750947032</v>
      </c>
      <c r="D27" s="15">
        <v>60.12766695022583</v>
      </c>
      <c r="E27" s="13">
        <f t="shared" si="0"/>
        <v>0</v>
      </c>
      <c r="F27" s="15">
        <v>1313</v>
      </c>
      <c r="G27" s="21">
        <v>5.0400178055867082</v>
      </c>
      <c r="H27" s="15">
        <v>60.021501064300537</v>
      </c>
      <c r="I27" s="13">
        <f t="shared" si="1"/>
        <v>0</v>
      </c>
      <c r="J27" s="15">
        <v>3805.0000000000009</v>
      </c>
      <c r="K27" s="21">
        <v>4.584436961906448</v>
      </c>
      <c r="L27" s="15">
        <v>60.082271099090576</v>
      </c>
      <c r="M27" s="13">
        <f t="shared" si="2"/>
        <v>0</v>
      </c>
      <c r="N27" s="15">
        <v>3518</v>
      </c>
      <c r="O27" s="21">
        <v>5.8194261479107734</v>
      </c>
      <c r="P27" s="15">
        <v>3.7856101989746094E-2</v>
      </c>
      <c r="Q27" s="15">
        <v>4296</v>
      </c>
      <c r="R27" s="15">
        <v>1240</v>
      </c>
      <c r="S27" s="15">
        <v>227.5969158441502</v>
      </c>
      <c r="T27" s="15">
        <v>629.96503031507132</v>
      </c>
    </row>
    <row r="28" spans="1:20">
      <c r="A28" s="18" t="s">
        <v>296</v>
      </c>
      <c r="B28" s="13" t="b">
        <v>0</v>
      </c>
      <c r="C28" s="19">
        <v>-0.25447776561292529</v>
      </c>
      <c r="D28" s="13">
        <v>60.203677892684937</v>
      </c>
      <c r="E28" s="13">
        <f t="shared" si="0"/>
        <v>0</v>
      </c>
      <c r="F28" s="13">
        <v>284</v>
      </c>
      <c r="G28" s="19">
        <v>1.8088337704020088</v>
      </c>
      <c r="H28" s="13">
        <v>60.029278993606567</v>
      </c>
      <c r="I28" s="13">
        <f t="shared" si="1"/>
        <v>0</v>
      </c>
      <c r="J28" s="13">
        <v>1070.0000000000007</v>
      </c>
      <c r="K28" s="19">
        <v>0.95830840440849374</v>
      </c>
      <c r="L28" s="13">
        <v>60.100229024887085</v>
      </c>
      <c r="M28" s="13">
        <f t="shared" si="2"/>
        <v>0</v>
      </c>
      <c r="N28" s="13">
        <v>745.99999999900001</v>
      </c>
      <c r="O28" s="19">
        <v>3.7408913919121725</v>
      </c>
      <c r="P28" s="13">
        <v>5.8542013168334961E-2</v>
      </c>
      <c r="Q28" s="13">
        <v>1806</v>
      </c>
      <c r="R28" s="13">
        <v>227</v>
      </c>
      <c r="S28" s="13">
        <v>189.25742574257444</v>
      </c>
      <c r="T28" s="13">
        <v>380.94101946334087</v>
      </c>
    </row>
    <row r="29" spans="1:20">
      <c r="A29" s="20" t="s">
        <v>294</v>
      </c>
      <c r="B29" s="15" t="b">
        <v>0</v>
      </c>
      <c r="C29" s="21">
        <v>-0.57035175879397038</v>
      </c>
      <c r="D29" s="15">
        <v>60.142009019851685</v>
      </c>
      <c r="E29" s="13">
        <f t="shared" si="0"/>
        <v>0</v>
      </c>
      <c r="F29" s="15">
        <v>342</v>
      </c>
      <c r="G29" s="21">
        <v>3.5150753768844143</v>
      </c>
      <c r="H29" s="15">
        <v>60.020885944366455</v>
      </c>
      <c r="I29" s="13">
        <f t="shared" si="1"/>
        <v>0</v>
      </c>
      <c r="J29" s="15">
        <v>3593.9999999999982</v>
      </c>
      <c r="K29" s="21">
        <v>2.1557788944723577</v>
      </c>
      <c r="L29" s="15">
        <v>60.108053922653198</v>
      </c>
      <c r="M29" s="13">
        <f t="shared" si="2"/>
        <v>0</v>
      </c>
      <c r="N29" s="15">
        <v>2512</v>
      </c>
      <c r="O29" s="21">
        <v>5.30778894472361</v>
      </c>
      <c r="P29" s="15">
        <v>4.0589094161987305E-2</v>
      </c>
      <c r="Q29" s="15">
        <v>5021</v>
      </c>
      <c r="R29" s="15">
        <v>255</v>
      </c>
      <c r="S29" s="15">
        <v>427.92287008215914</v>
      </c>
      <c r="T29" s="15">
        <v>796.00000000000102</v>
      </c>
    </row>
    <row r="30" spans="1:20">
      <c r="A30" s="18" t="s">
        <v>297</v>
      </c>
      <c r="B30" s="13" t="b">
        <v>0</v>
      </c>
      <c r="C30" s="19">
        <v>2.1032637983976601</v>
      </c>
      <c r="D30" s="13">
        <v>60.221766948699951</v>
      </c>
      <c r="E30" s="13">
        <f t="shared" si="0"/>
        <v>0</v>
      </c>
      <c r="F30" s="13">
        <v>1403</v>
      </c>
      <c r="G30" s="19">
        <v>8.1328412142437116</v>
      </c>
      <c r="H30" s="13">
        <v>60.019792079925537</v>
      </c>
      <c r="I30" s="13">
        <f t="shared" si="1"/>
        <v>0</v>
      </c>
      <c r="J30" s="13">
        <v>4128.9999999999964</v>
      </c>
      <c r="K30" s="19">
        <v>8.0045523330555053</v>
      </c>
      <c r="L30" s="13">
        <v>60.110625982284546</v>
      </c>
      <c r="M30" s="13">
        <f t="shared" si="2"/>
        <v>0</v>
      </c>
      <c r="N30" s="13">
        <v>4071</v>
      </c>
      <c r="O30" s="19">
        <v>8.8096756563746421</v>
      </c>
      <c r="P30" s="13">
        <v>6.1174154281616211E-2</v>
      </c>
      <c r="Q30" s="13">
        <v>4435</v>
      </c>
      <c r="R30" s="13">
        <v>1253</v>
      </c>
      <c r="S30" s="13">
        <v>182.11677645633097</v>
      </c>
      <c r="T30" s="13">
        <v>452.10465211640252</v>
      </c>
    </row>
    <row r="31" spans="1:20">
      <c r="A31" s="20" t="s">
        <v>300</v>
      </c>
      <c r="B31" s="15" t="b">
        <v>0</v>
      </c>
      <c r="C31" s="21">
        <v>-0.27257009180705666</v>
      </c>
      <c r="D31" s="15">
        <v>60.247037887573242</v>
      </c>
      <c r="E31" s="13">
        <f t="shared" si="0"/>
        <v>0</v>
      </c>
      <c r="F31" s="15">
        <v>541</v>
      </c>
      <c r="G31" s="21">
        <v>5.9596621160936731</v>
      </c>
      <c r="H31" s="15">
        <v>60.032263994216919</v>
      </c>
      <c r="I31" s="13">
        <f t="shared" si="1"/>
        <v>0</v>
      </c>
      <c r="J31" s="15">
        <v>5176.0000000000027</v>
      </c>
      <c r="K31" s="21">
        <v>5.4984634866848339</v>
      </c>
      <c r="L31" s="15">
        <v>60.128600835800171</v>
      </c>
      <c r="M31" s="13">
        <f t="shared" si="2"/>
        <v>0</v>
      </c>
      <c r="N31" s="15">
        <v>4833</v>
      </c>
      <c r="O31" s="21">
        <v>6.5983482646919098</v>
      </c>
      <c r="P31" s="15">
        <v>8.7089061737060547E-2</v>
      </c>
      <c r="Q31" s="15">
        <v>5651</v>
      </c>
      <c r="R31" s="15">
        <v>450</v>
      </c>
      <c r="S31" s="15">
        <v>252.2166666666663</v>
      </c>
      <c r="T31" s="15">
        <v>743.71426567259766</v>
      </c>
    </row>
    <row r="32" spans="1:20">
      <c r="A32" s="18" t="s">
        <v>270</v>
      </c>
      <c r="B32" s="13" t="b">
        <v>0</v>
      </c>
      <c r="C32" s="19">
        <v>0.49203756760983114</v>
      </c>
      <c r="D32" s="13">
        <v>60.137877225875854</v>
      </c>
      <c r="E32" s="13">
        <f t="shared" si="0"/>
        <v>0</v>
      </c>
      <c r="F32" s="13">
        <v>1076</v>
      </c>
      <c r="G32" s="19">
        <v>5.3744393106899544</v>
      </c>
      <c r="H32" s="13">
        <v>60.027567148208618</v>
      </c>
      <c r="I32" s="13">
        <f t="shared" si="1"/>
        <v>0</v>
      </c>
      <c r="J32" s="13">
        <v>4596.9999999999982</v>
      </c>
      <c r="K32" s="19">
        <v>4.9362572741056576</v>
      </c>
      <c r="L32" s="13">
        <v>60.136990785598755</v>
      </c>
      <c r="M32" s="13">
        <f t="shared" si="2"/>
        <v>0</v>
      </c>
      <c r="N32" s="13">
        <v>4281</v>
      </c>
      <c r="O32" s="19">
        <v>6.6945320285008849</v>
      </c>
      <c r="P32" s="13">
        <v>6.9136857986450195E-2</v>
      </c>
      <c r="Q32" s="13">
        <v>5549</v>
      </c>
      <c r="R32" s="13">
        <v>884</v>
      </c>
      <c r="S32" s="13">
        <v>207.521021021021</v>
      </c>
      <c r="T32" s="13">
        <v>721.16146627842465</v>
      </c>
    </row>
    <row r="33" spans="1:20">
      <c r="A33" s="20" t="s">
        <v>299</v>
      </c>
      <c r="B33" s="15" t="b">
        <v>0</v>
      </c>
      <c r="C33" s="21">
        <v>-0.17112728969395485</v>
      </c>
      <c r="D33" s="15">
        <v>60.158818960189819</v>
      </c>
      <c r="E33" s="13">
        <f t="shared" si="0"/>
        <v>0</v>
      </c>
      <c r="F33" s="15">
        <v>613</v>
      </c>
      <c r="G33" s="21">
        <v>5.697237412962223</v>
      </c>
      <c r="H33" s="15">
        <v>60.026216983795166</v>
      </c>
      <c r="I33" s="13">
        <f t="shared" si="1"/>
        <v>0</v>
      </c>
      <c r="J33" s="15">
        <v>4953.0000000000018</v>
      </c>
      <c r="K33" s="21">
        <v>5.3875932846423442</v>
      </c>
      <c r="L33" s="15">
        <v>60.316869020462036</v>
      </c>
      <c r="M33" s="13">
        <f t="shared" si="2"/>
        <v>0</v>
      </c>
      <c r="N33" s="15">
        <v>4724</v>
      </c>
      <c r="O33" s="21">
        <v>7.1237638556585958</v>
      </c>
      <c r="P33" s="15">
        <v>7.4033975601196289E-2</v>
      </c>
      <c r="Q33" s="15">
        <v>6008</v>
      </c>
      <c r="R33" s="15">
        <v>773</v>
      </c>
      <c r="S33" s="15">
        <v>286.8067382819479</v>
      </c>
      <c r="T33" s="15">
        <v>739.55867092507083</v>
      </c>
    </row>
    <row r="34" spans="1:20">
      <c r="E34" s="22">
        <f>SUM(E2:E33)</f>
        <v>10</v>
      </c>
      <c r="I34" s="22">
        <f>SUM(I2:I33)</f>
        <v>11</v>
      </c>
      <c r="M34" s="22">
        <f>SUM(M2:M33)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74F6-DF2E-42B7-93D0-1EBFB51EA899}">
  <dimension ref="A1:T34"/>
  <sheetViews>
    <sheetView workbookViewId="0">
      <selection activeCell="R1" sqref="R1:R1048576"/>
    </sheetView>
  </sheetViews>
  <sheetFormatPr baseColWidth="10" defaultRowHeight="15.5"/>
  <cols>
    <col min="1" max="1" width="15.1640625" customWidth="1"/>
    <col min="2" max="2" width="14.58203125" customWidth="1"/>
  </cols>
  <sheetData>
    <row r="1" spans="1:20">
      <c r="A1" s="10" t="s">
        <v>267</v>
      </c>
      <c r="B1" s="11" t="s">
        <v>268</v>
      </c>
      <c r="C1" s="17" t="s">
        <v>263</v>
      </c>
      <c r="D1" s="11" t="s">
        <v>1</v>
      </c>
      <c r="E1" s="11" t="s">
        <v>301</v>
      </c>
      <c r="F1" s="11" t="s">
        <v>2</v>
      </c>
      <c r="G1" s="17" t="s">
        <v>264</v>
      </c>
      <c r="H1" s="11" t="s">
        <v>3</v>
      </c>
      <c r="I1" s="11" t="s">
        <v>302</v>
      </c>
      <c r="J1" s="11" t="s">
        <v>4</v>
      </c>
      <c r="K1" s="17" t="s">
        <v>265</v>
      </c>
      <c r="L1" s="11" t="s">
        <v>5</v>
      </c>
      <c r="M1" s="11" t="s">
        <v>303</v>
      </c>
      <c r="N1" s="11" t="s">
        <v>6</v>
      </c>
      <c r="O1" s="17" t="s">
        <v>266</v>
      </c>
      <c r="P1" s="11" t="s">
        <v>7</v>
      </c>
      <c r="Q1" s="11" t="s">
        <v>8</v>
      </c>
      <c r="R1" s="11" t="s">
        <v>9</v>
      </c>
      <c r="S1" s="11" t="s">
        <v>140</v>
      </c>
      <c r="T1" s="12" t="s">
        <v>205</v>
      </c>
    </row>
    <row r="2" spans="1:20">
      <c r="A2" s="18" t="s">
        <v>286</v>
      </c>
      <c r="B2" s="13" t="b">
        <v>1</v>
      </c>
      <c r="C2" s="19">
        <v>0</v>
      </c>
      <c r="D2" s="13">
        <v>0.3467109203338623</v>
      </c>
      <c r="E2" s="13">
        <f>IF(D2&lt;60,1,0)</f>
        <v>1</v>
      </c>
      <c r="F2" s="13">
        <v>3283</v>
      </c>
      <c r="G2" s="19">
        <v>0</v>
      </c>
      <c r="H2" s="13">
        <v>1.2747049331665039E-2</v>
      </c>
      <c r="I2" s="13">
        <f>IF(H2&lt;=60,1,0)</f>
        <v>1</v>
      </c>
      <c r="J2" s="13">
        <v>3283</v>
      </c>
      <c r="K2" s="19">
        <v>0</v>
      </c>
      <c r="L2" s="13">
        <v>6.8902969360351563E-2</v>
      </c>
      <c r="M2" s="13">
        <f>IF(L2&lt;=60,1,0)</f>
        <v>1</v>
      </c>
      <c r="N2" s="13">
        <v>3283</v>
      </c>
      <c r="O2" s="19">
        <v>0</v>
      </c>
      <c r="P2" s="13">
        <v>1.1069774627685547E-3</v>
      </c>
      <c r="Q2" s="13">
        <v>3283</v>
      </c>
      <c r="R2" s="13">
        <v>2973</v>
      </c>
      <c r="S2" s="13">
        <v>3283</v>
      </c>
      <c r="T2" s="14">
        <v>3283</v>
      </c>
    </row>
    <row r="3" spans="1:20">
      <c r="A3" s="20" t="s">
        <v>289</v>
      </c>
      <c r="B3" s="15" t="b">
        <v>1</v>
      </c>
      <c r="C3" s="21">
        <v>-1.473104473231176E-16</v>
      </c>
      <c r="D3" s="15">
        <v>0.32499790191650391</v>
      </c>
      <c r="E3" s="13">
        <f t="shared" ref="E3:E33" si="0">IF(D3&lt;60,1,0)</f>
        <v>1</v>
      </c>
      <c r="F3" s="15">
        <v>3087</v>
      </c>
      <c r="G3" s="21">
        <v>0</v>
      </c>
      <c r="H3" s="15">
        <v>1.666712760925293E-2</v>
      </c>
      <c r="I3" s="13">
        <f t="shared" ref="I3:I33" si="1">IF(H3&lt;=60,1,0)</f>
        <v>1</v>
      </c>
      <c r="J3" s="15">
        <v>3087.0000000000005</v>
      </c>
      <c r="K3" s="21">
        <v>-1.473104473231176E-16</v>
      </c>
      <c r="L3" s="15">
        <v>9.6657991409301758E-2</v>
      </c>
      <c r="M3" s="13">
        <f t="shared" ref="M3:M33" si="2">IF(L3&lt;=60,1,0)</f>
        <v>1</v>
      </c>
      <c r="N3" s="15">
        <v>3087</v>
      </c>
      <c r="O3" s="21">
        <v>8.4548104956268064E-2</v>
      </c>
      <c r="P3" s="15">
        <v>1.2071132659912109E-3</v>
      </c>
      <c r="Q3" s="15">
        <v>3348</v>
      </c>
      <c r="R3" s="15">
        <v>3022</v>
      </c>
      <c r="S3" s="15">
        <v>3087.0000000000005</v>
      </c>
      <c r="T3" s="16">
        <v>3087</v>
      </c>
    </row>
    <row r="4" spans="1:20">
      <c r="A4" s="18" t="s">
        <v>292</v>
      </c>
      <c r="B4" s="13" t="b">
        <v>1</v>
      </c>
      <c r="C4" s="19">
        <v>0</v>
      </c>
      <c r="D4" s="13">
        <v>0.46118807792663574</v>
      </c>
      <c r="E4" s="13">
        <f t="shared" si="0"/>
        <v>1</v>
      </c>
      <c r="F4" s="13">
        <v>3132</v>
      </c>
      <c r="G4" s="19">
        <v>0</v>
      </c>
      <c r="H4" s="13">
        <v>5.902099609375E-2</v>
      </c>
      <c r="I4" s="13">
        <f t="shared" si="1"/>
        <v>1</v>
      </c>
      <c r="J4" s="13">
        <v>3132</v>
      </c>
      <c r="K4" s="19">
        <v>0</v>
      </c>
      <c r="L4" s="13">
        <v>0.10576009750366211</v>
      </c>
      <c r="M4" s="13">
        <f t="shared" si="2"/>
        <v>1</v>
      </c>
      <c r="N4" s="13">
        <v>3132</v>
      </c>
      <c r="O4" s="19">
        <v>7.9182630906768844E-2</v>
      </c>
      <c r="P4" s="13">
        <v>1.3930797576904297E-3</v>
      </c>
      <c r="Q4" s="13">
        <v>3380</v>
      </c>
      <c r="R4" s="13">
        <v>2983</v>
      </c>
      <c r="S4" s="13">
        <v>3132</v>
      </c>
      <c r="T4" s="13">
        <v>3132</v>
      </c>
    </row>
    <row r="5" spans="1:20">
      <c r="A5" s="20" t="s">
        <v>298</v>
      </c>
      <c r="B5" s="15" t="b">
        <v>1</v>
      </c>
      <c r="C5" s="21">
        <v>0</v>
      </c>
      <c r="D5" s="15">
        <v>4.0847890377044678</v>
      </c>
      <c r="E5" s="13">
        <f t="shared" si="0"/>
        <v>1</v>
      </c>
      <c r="F5" s="15">
        <v>4181</v>
      </c>
      <c r="G5" s="21">
        <v>0</v>
      </c>
      <c r="H5" s="15">
        <v>0.18473696708679199</v>
      </c>
      <c r="I5" s="13">
        <f t="shared" si="1"/>
        <v>1</v>
      </c>
      <c r="J5" s="15">
        <v>4181</v>
      </c>
      <c r="K5" s="21">
        <v>0</v>
      </c>
      <c r="L5" s="15">
        <v>0.1320350170135498</v>
      </c>
      <c r="M5" s="13">
        <f t="shared" si="2"/>
        <v>1</v>
      </c>
      <c r="N5" s="15">
        <v>4181</v>
      </c>
      <c r="O5" s="21">
        <v>0.26381248505142313</v>
      </c>
      <c r="P5" s="15">
        <v>1.4309883117675781E-3</v>
      </c>
      <c r="Q5" s="15">
        <v>5284</v>
      </c>
      <c r="R5" s="15">
        <v>3529</v>
      </c>
      <c r="S5" s="15">
        <v>4181</v>
      </c>
      <c r="T5" s="15">
        <v>4181</v>
      </c>
    </row>
    <row r="6" spans="1:20">
      <c r="A6" s="18" t="s">
        <v>269</v>
      </c>
      <c r="B6" s="13" t="b">
        <v>1</v>
      </c>
      <c r="C6" s="19">
        <v>0</v>
      </c>
      <c r="D6" s="13">
        <v>1.9264950752258301</v>
      </c>
      <c r="E6" s="13">
        <f t="shared" si="0"/>
        <v>1</v>
      </c>
      <c r="F6" s="13">
        <v>5423</v>
      </c>
      <c r="G6" s="19">
        <v>0</v>
      </c>
      <c r="H6" s="13">
        <v>0.21402311325073242</v>
      </c>
      <c r="I6" s="13">
        <f t="shared" si="1"/>
        <v>1</v>
      </c>
      <c r="J6" s="13">
        <v>5423</v>
      </c>
      <c r="K6" s="19">
        <v>0</v>
      </c>
      <c r="L6" s="13">
        <v>0.15435695648193359</v>
      </c>
      <c r="M6" s="13">
        <f t="shared" si="2"/>
        <v>1</v>
      </c>
      <c r="N6" s="13">
        <v>5423</v>
      </c>
      <c r="O6" s="19">
        <v>0.17481099022681174</v>
      </c>
      <c r="P6" s="13">
        <v>1.4443159103393555E-2</v>
      </c>
      <c r="Q6" s="13">
        <v>6371</v>
      </c>
      <c r="R6" s="13">
        <v>4835</v>
      </c>
      <c r="S6" s="13">
        <v>5423</v>
      </c>
      <c r="T6" s="13">
        <v>5423</v>
      </c>
    </row>
    <row r="7" spans="1:20">
      <c r="A7" s="20" t="s">
        <v>295</v>
      </c>
      <c r="B7" s="15" t="b">
        <v>1</v>
      </c>
      <c r="C7" s="21">
        <v>0</v>
      </c>
      <c r="D7" s="15">
        <v>0.6643378734588623</v>
      </c>
      <c r="E7" s="13">
        <f t="shared" si="0"/>
        <v>1</v>
      </c>
      <c r="F7" s="15">
        <v>3776</v>
      </c>
      <c r="G7" s="21">
        <v>0</v>
      </c>
      <c r="H7" s="15">
        <v>5.7200193405151367E-2</v>
      </c>
      <c r="I7" s="13">
        <f t="shared" si="1"/>
        <v>1</v>
      </c>
      <c r="J7" s="15">
        <v>3776</v>
      </c>
      <c r="K7" s="21">
        <v>0</v>
      </c>
      <c r="L7" s="15">
        <v>0.15953588485717773</v>
      </c>
      <c r="M7" s="13">
        <f t="shared" si="2"/>
        <v>1</v>
      </c>
      <c r="N7" s="15">
        <v>3776</v>
      </c>
      <c r="O7" s="21">
        <v>0.3114406779661017</v>
      </c>
      <c r="P7" s="15">
        <v>1.4760494232177734E-3</v>
      </c>
      <c r="Q7" s="15">
        <v>4952</v>
      </c>
      <c r="R7" s="15">
        <v>3574</v>
      </c>
      <c r="S7" s="15">
        <v>3776</v>
      </c>
      <c r="T7" s="15">
        <v>3776</v>
      </c>
    </row>
    <row r="8" spans="1:20">
      <c r="A8" s="18" t="s">
        <v>271</v>
      </c>
      <c r="B8" s="13" t="b">
        <v>1</v>
      </c>
      <c r="C8" s="19">
        <v>-1.8762251470176423E-2</v>
      </c>
      <c r="D8" s="13">
        <v>60.707751989364624</v>
      </c>
      <c r="E8" s="13">
        <f>IF(D8&lt;60,1,0)</f>
        <v>0</v>
      </c>
      <c r="F8" s="13">
        <v>7008</v>
      </c>
      <c r="G8" s="19">
        <v>0</v>
      </c>
      <c r="H8" s="13">
        <v>3.389739990234375</v>
      </c>
      <c r="I8" s="13">
        <f t="shared" si="1"/>
        <v>1</v>
      </c>
      <c r="J8" s="13">
        <v>7142</v>
      </c>
      <c r="K8" s="19">
        <v>0</v>
      </c>
      <c r="L8" s="13">
        <v>0.53500103950500488</v>
      </c>
      <c r="M8" s="13">
        <f t="shared" si="2"/>
        <v>1</v>
      </c>
      <c r="N8" s="13">
        <v>7142</v>
      </c>
      <c r="O8" s="19">
        <v>0.11971436572388687</v>
      </c>
      <c r="P8" s="13">
        <v>1.5869140625E-3</v>
      </c>
      <c r="Q8" s="13">
        <v>7997</v>
      </c>
      <c r="R8" s="13">
        <v>6222</v>
      </c>
      <c r="S8" s="13">
        <v>7141.9999999999991</v>
      </c>
      <c r="T8" s="13">
        <v>7142</v>
      </c>
    </row>
    <row r="9" spans="1:20">
      <c r="A9" s="20" t="s">
        <v>273</v>
      </c>
      <c r="B9" s="15" t="b">
        <v>1</v>
      </c>
      <c r="C9" s="21">
        <v>-2.3446658851113716E-2</v>
      </c>
      <c r="D9" s="15">
        <v>62.289097785949707</v>
      </c>
      <c r="E9" s="13">
        <f t="shared" si="0"/>
        <v>0</v>
      </c>
      <c r="F9" s="15">
        <v>5831</v>
      </c>
      <c r="G9" s="21">
        <v>-1.5231865713832327E-16</v>
      </c>
      <c r="H9" s="15">
        <v>14.281419992446899</v>
      </c>
      <c r="I9" s="13">
        <f t="shared" si="1"/>
        <v>1</v>
      </c>
      <c r="J9" s="15">
        <v>5970.9999999999991</v>
      </c>
      <c r="K9" s="21">
        <v>0</v>
      </c>
      <c r="L9" s="15">
        <v>1.4715430736541699</v>
      </c>
      <c r="M9" s="13">
        <f t="shared" si="2"/>
        <v>1</v>
      </c>
      <c r="N9" s="15">
        <v>5971</v>
      </c>
      <c r="O9" s="21">
        <v>0.4208675263774912</v>
      </c>
      <c r="P9" s="15">
        <v>1.7349720001220703E-3</v>
      </c>
      <c r="Q9" s="15">
        <v>8484</v>
      </c>
      <c r="R9" s="15">
        <v>4988</v>
      </c>
      <c r="S9" s="15">
        <v>5970.8870967742423</v>
      </c>
      <c r="T9" s="15">
        <v>5971</v>
      </c>
    </row>
    <row r="10" spans="1:20">
      <c r="A10" s="18" t="s">
        <v>272</v>
      </c>
      <c r="B10" s="13" t="b">
        <v>1</v>
      </c>
      <c r="C10" s="19">
        <v>7.7112243105568246E-2</v>
      </c>
      <c r="D10" s="13">
        <v>61.521586894989014</v>
      </c>
      <c r="E10" s="13">
        <f t="shared" si="0"/>
        <v>0</v>
      </c>
      <c r="F10" s="13">
        <v>6132</v>
      </c>
      <c r="G10" s="19">
        <v>0.11786404356226961</v>
      </c>
      <c r="H10" s="13">
        <v>60.000670909881592</v>
      </c>
      <c r="I10" s="13">
        <f t="shared" si="1"/>
        <v>0</v>
      </c>
      <c r="J10" s="13">
        <v>6364.0000000000009</v>
      </c>
      <c r="K10" s="19">
        <v>0.11786404356226945</v>
      </c>
      <c r="L10" s="13">
        <v>7.7072129249572754</v>
      </c>
      <c r="M10" s="13">
        <f t="shared" si="2"/>
        <v>1</v>
      </c>
      <c r="N10" s="13">
        <v>6364</v>
      </c>
      <c r="O10" s="19">
        <v>0.23924117337080625</v>
      </c>
      <c r="P10" s="13">
        <v>1.6560554504394531E-3</v>
      </c>
      <c r="Q10" s="13">
        <v>7055</v>
      </c>
      <c r="R10" s="13">
        <v>5693</v>
      </c>
      <c r="S10" s="13">
        <v>4376.721877394637</v>
      </c>
      <c r="T10" s="13">
        <v>5447.0687500000058</v>
      </c>
    </row>
    <row r="11" spans="1:20">
      <c r="A11" s="20" t="s">
        <v>275</v>
      </c>
      <c r="B11" s="15" t="b">
        <v>1</v>
      </c>
      <c r="C11" s="21">
        <v>0.10286926093476884</v>
      </c>
      <c r="D11" s="15">
        <v>75.742995977401733</v>
      </c>
      <c r="E11" s="13">
        <f t="shared" si="0"/>
        <v>0</v>
      </c>
      <c r="F11" s="15">
        <v>5920</v>
      </c>
      <c r="G11" s="21">
        <v>0.14385426725329065</v>
      </c>
      <c r="H11" s="15">
        <v>60.001214981079102</v>
      </c>
      <c r="I11" s="13">
        <f t="shared" si="1"/>
        <v>0</v>
      </c>
      <c r="J11" s="15">
        <v>6140</v>
      </c>
      <c r="K11" s="21">
        <v>0.14385426725329065</v>
      </c>
      <c r="L11" s="15">
        <v>23.036426067352295</v>
      </c>
      <c r="M11" s="13">
        <f t="shared" si="2"/>
        <v>1</v>
      </c>
      <c r="N11" s="15">
        <v>6140</v>
      </c>
      <c r="O11" s="21">
        <v>0.53637885049477008</v>
      </c>
      <c r="P11" s="15">
        <v>1.2079000473022461E-2</v>
      </c>
      <c r="Q11" s="15">
        <v>8247</v>
      </c>
      <c r="R11" s="15">
        <v>5856</v>
      </c>
      <c r="S11" s="15">
        <v>4841.4363312380683</v>
      </c>
      <c r="T11" s="15">
        <v>5367.8166666666657</v>
      </c>
    </row>
    <row r="12" spans="1:20">
      <c r="A12" s="18" t="s">
        <v>280</v>
      </c>
      <c r="B12" s="13" t="b">
        <v>1</v>
      </c>
      <c r="C12" s="19">
        <v>0.44688215052008412</v>
      </c>
      <c r="D12" s="13">
        <v>60.025779008865356</v>
      </c>
      <c r="E12" s="13">
        <f t="shared" si="0"/>
        <v>0</v>
      </c>
      <c r="F12" s="13">
        <v>8079</v>
      </c>
      <c r="G12" s="19">
        <v>0.6909841892821682</v>
      </c>
      <c r="H12" s="13">
        <v>60.001643896102905</v>
      </c>
      <c r="I12" s="13">
        <f t="shared" si="1"/>
        <v>0</v>
      </c>
      <c r="J12" s="13">
        <v>9442.0000000000018</v>
      </c>
      <c r="K12" s="19">
        <v>0.65874767645958898</v>
      </c>
      <c r="L12" s="13">
        <v>60.019099950790405</v>
      </c>
      <c r="M12" s="13">
        <f t="shared" si="2"/>
        <v>0</v>
      </c>
      <c r="N12" s="13">
        <v>9262</v>
      </c>
      <c r="O12" s="19">
        <v>1.1118497733547261</v>
      </c>
      <c r="P12" s="13">
        <v>3.6380290985107422E-3</v>
      </c>
      <c r="Q12" s="13">
        <v>11792</v>
      </c>
      <c r="R12" s="13">
        <v>8079</v>
      </c>
      <c r="S12" s="13">
        <v>4495.8173863833135</v>
      </c>
      <c r="T12" s="13">
        <v>5583.730504309553</v>
      </c>
    </row>
    <row r="13" spans="1:20">
      <c r="A13" s="20" t="s">
        <v>279</v>
      </c>
      <c r="B13" s="15" t="b">
        <v>1</v>
      </c>
      <c r="C13" s="21">
        <v>0.43341008866889646</v>
      </c>
      <c r="D13" s="15">
        <v>60.030541896820068</v>
      </c>
      <c r="E13" s="13">
        <f t="shared" si="0"/>
        <v>0</v>
      </c>
      <c r="F13" s="15">
        <v>6720</v>
      </c>
      <c r="G13" s="21">
        <v>0.49036254308475891</v>
      </c>
      <c r="H13" s="15">
        <v>60.001485109329224</v>
      </c>
      <c r="I13" s="13">
        <f t="shared" si="1"/>
        <v>0</v>
      </c>
      <c r="J13" s="15">
        <v>6987</v>
      </c>
      <c r="K13" s="21">
        <v>0.49036254308475891</v>
      </c>
      <c r="L13" s="15">
        <v>60.022426128387451</v>
      </c>
      <c r="M13" s="13">
        <f t="shared" si="2"/>
        <v>0</v>
      </c>
      <c r="N13" s="15">
        <v>6987</v>
      </c>
      <c r="O13" s="21">
        <v>1.1277181003678933</v>
      </c>
      <c r="P13" s="15">
        <v>0.45577192306518555</v>
      </c>
      <c r="Q13" s="15">
        <v>9975</v>
      </c>
      <c r="R13" s="15">
        <v>6720</v>
      </c>
      <c r="S13" s="15">
        <v>4688.1210430438468</v>
      </c>
      <c r="T13" s="15">
        <v>4613.3500000000022</v>
      </c>
    </row>
    <row r="14" spans="1:20">
      <c r="A14" s="18" t="s">
        <v>278</v>
      </c>
      <c r="B14" s="13" t="b">
        <v>1</v>
      </c>
      <c r="C14" s="19">
        <v>0.58873959229547401</v>
      </c>
      <c r="D14" s="13">
        <v>89.221212863922119</v>
      </c>
      <c r="E14" s="13">
        <f t="shared" si="0"/>
        <v>0</v>
      </c>
      <c r="F14" s="13">
        <v>8951</v>
      </c>
      <c r="G14" s="19">
        <v>0.8038610743491118</v>
      </c>
      <c r="H14" s="13">
        <v>60.00126314163208</v>
      </c>
      <c r="I14" s="13">
        <f t="shared" si="1"/>
        <v>0</v>
      </c>
      <c r="J14" s="13">
        <v>10162.999999999998</v>
      </c>
      <c r="K14" s="19">
        <v>0.80936335648084712</v>
      </c>
      <c r="L14" s="13">
        <v>60.024523973464966</v>
      </c>
      <c r="M14" s="13">
        <f t="shared" si="2"/>
        <v>0</v>
      </c>
      <c r="N14" s="13">
        <v>10194</v>
      </c>
      <c r="O14" s="19">
        <v>1.3390023849033357</v>
      </c>
      <c r="P14" s="13">
        <v>3.47900390625E-3</v>
      </c>
      <c r="Q14" s="13">
        <v>13178</v>
      </c>
      <c r="R14" s="13">
        <v>8400</v>
      </c>
      <c r="S14" s="13">
        <v>4683.8722231206975</v>
      </c>
      <c r="T14" s="13">
        <v>5634.025892857142</v>
      </c>
    </row>
    <row r="15" spans="1:20">
      <c r="A15" s="20" t="s">
        <v>281</v>
      </c>
      <c r="B15" s="15" t="b">
        <v>1</v>
      </c>
      <c r="C15" s="21">
        <v>0.55531314525594722</v>
      </c>
      <c r="D15" s="15">
        <v>60.680546998977661</v>
      </c>
      <c r="E15" s="13">
        <f t="shared" si="0"/>
        <v>0</v>
      </c>
      <c r="F15" s="15">
        <v>8433</v>
      </c>
      <c r="G15" s="21">
        <v>0.76611866227569669</v>
      </c>
      <c r="H15" s="15">
        <v>60.006633996963501</v>
      </c>
      <c r="I15" s="13">
        <f t="shared" si="1"/>
        <v>0</v>
      </c>
      <c r="J15" s="15">
        <v>9576</v>
      </c>
      <c r="K15" s="21">
        <v>0.76796298000990271</v>
      </c>
      <c r="L15" s="15">
        <v>60.025295972824097</v>
      </c>
      <c r="M15" s="13">
        <f t="shared" si="2"/>
        <v>0</v>
      </c>
      <c r="N15" s="15">
        <v>9586</v>
      </c>
      <c r="O15" s="21">
        <v>1.1394085716789977</v>
      </c>
      <c r="P15" s="15">
        <v>5.3091049194335938E-3</v>
      </c>
      <c r="Q15" s="15">
        <v>11600</v>
      </c>
      <c r="R15" s="15">
        <v>8326</v>
      </c>
      <c r="S15" s="15">
        <v>4850.4298835553282</v>
      </c>
      <c r="T15" s="15">
        <v>5422.059233359234</v>
      </c>
    </row>
    <row r="16" spans="1:20">
      <c r="A16" s="18" t="s">
        <v>283</v>
      </c>
      <c r="B16" s="13" t="b">
        <v>1</v>
      </c>
      <c r="C16" s="19">
        <v>1.9379012966054128</v>
      </c>
      <c r="D16" s="13">
        <v>60.035778999328613</v>
      </c>
      <c r="E16" s="13">
        <f t="shared" si="0"/>
        <v>0</v>
      </c>
      <c r="F16" s="13">
        <v>14151</v>
      </c>
      <c r="G16" s="19">
        <v>2.2331239412081185</v>
      </c>
      <c r="H16" s="13">
        <v>60.003790140151978</v>
      </c>
      <c r="I16" s="13">
        <f t="shared" si="1"/>
        <v>0</v>
      </c>
      <c r="J16" s="13">
        <v>15572.999999999998</v>
      </c>
      <c r="K16" s="19">
        <v>2.113955306888883</v>
      </c>
      <c r="L16" s="13">
        <v>60.02551794052124</v>
      </c>
      <c r="M16" s="13">
        <f t="shared" si="2"/>
        <v>0</v>
      </c>
      <c r="N16" s="13">
        <v>14999</v>
      </c>
      <c r="O16" s="19">
        <v>2.7984483162103477</v>
      </c>
      <c r="P16" s="13">
        <v>8.1989765167236328E-3</v>
      </c>
      <c r="Q16" s="13">
        <v>18296</v>
      </c>
      <c r="R16" s="13">
        <v>14172</v>
      </c>
      <c r="S16" s="13">
        <v>4406.6324920693323</v>
      </c>
      <c r="T16" s="13">
        <v>4816.703684480728</v>
      </c>
    </row>
    <row r="17" spans="1:20">
      <c r="A17" s="20" t="s">
        <v>277</v>
      </c>
      <c r="B17" s="15" t="b">
        <v>1</v>
      </c>
      <c r="C17" s="21">
        <v>0.49073306340049339</v>
      </c>
      <c r="D17" s="15">
        <v>60.024532794952393</v>
      </c>
      <c r="E17" s="13">
        <f t="shared" si="0"/>
        <v>0</v>
      </c>
      <c r="F17" s="15">
        <v>6276</v>
      </c>
      <c r="G17" s="21">
        <v>0.59429578099810576</v>
      </c>
      <c r="H17" s="15">
        <v>339.05654191970825</v>
      </c>
      <c r="I17" s="13">
        <f t="shared" si="1"/>
        <v>0</v>
      </c>
      <c r="J17" s="15">
        <v>6712</v>
      </c>
      <c r="K17" s="21">
        <v>0.59097037263487961</v>
      </c>
      <c r="L17" s="15">
        <v>60.026778221130371</v>
      </c>
      <c r="M17" s="13">
        <f t="shared" si="2"/>
        <v>0</v>
      </c>
      <c r="N17" s="15">
        <v>6698</v>
      </c>
      <c r="O17" s="21">
        <v>1.1617529652657568</v>
      </c>
      <c r="P17" s="15">
        <v>2.9480457305908203E-3</v>
      </c>
      <c r="Q17" s="15">
        <v>9101</v>
      </c>
      <c r="R17" s="15">
        <v>6276</v>
      </c>
      <c r="S17" s="15">
        <v>3377.9266434367382</v>
      </c>
      <c r="T17" s="15">
        <v>4210.0092592592609</v>
      </c>
    </row>
    <row r="18" spans="1:20">
      <c r="A18" s="18" t="s">
        <v>276</v>
      </c>
      <c r="B18" s="13" t="b">
        <v>1</v>
      </c>
      <c r="C18" s="19">
        <v>0.11660335760375823</v>
      </c>
      <c r="D18" s="13">
        <v>73.459368944168091</v>
      </c>
      <c r="E18" s="13">
        <f t="shared" si="0"/>
        <v>0</v>
      </c>
      <c r="F18" s="13">
        <v>8835</v>
      </c>
      <c r="G18" s="19">
        <v>0.15565603870161487</v>
      </c>
      <c r="H18" s="13">
        <v>60.001378059387207</v>
      </c>
      <c r="I18" s="13">
        <f t="shared" si="1"/>
        <v>0</v>
      </c>
      <c r="J18" s="13">
        <v>9144.0000000000018</v>
      </c>
      <c r="K18" s="19">
        <v>0.15565603870161462</v>
      </c>
      <c r="L18" s="13">
        <v>60.034208059310913</v>
      </c>
      <c r="M18" s="13">
        <f t="shared" si="2"/>
        <v>0</v>
      </c>
      <c r="N18" s="13">
        <v>9144</v>
      </c>
      <c r="O18" s="19">
        <v>0.33701719525638463</v>
      </c>
      <c r="P18" s="13">
        <v>2.7978420257568359E-3</v>
      </c>
      <c r="Q18" s="13">
        <v>10579</v>
      </c>
      <c r="R18" s="13">
        <v>8449</v>
      </c>
      <c r="S18" s="13">
        <v>6993.3121186140697</v>
      </c>
      <c r="T18" s="13">
        <v>7435.3349573230271</v>
      </c>
    </row>
    <row r="19" spans="1:20">
      <c r="A19" s="20" t="s">
        <v>284</v>
      </c>
      <c r="B19" s="15" t="b">
        <v>1</v>
      </c>
      <c r="C19" s="21">
        <v>0.60860503693467216</v>
      </c>
      <c r="D19" s="15">
        <v>60.164866924285889</v>
      </c>
      <c r="E19" s="13">
        <f t="shared" si="0"/>
        <v>0</v>
      </c>
      <c r="F19" s="15">
        <v>9445</v>
      </c>
      <c r="G19" s="21">
        <v>1.0936560845990402</v>
      </c>
      <c r="H19" s="15">
        <v>60.003926992416382</v>
      </c>
      <c r="I19" s="13">
        <f t="shared" si="1"/>
        <v>0</v>
      </c>
      <c r="J19" s="15">
        <v>12293.000000000005</v>
      </c>
      <c r="K19" s="21">
        <v>0.94122606786462615</v>
      </c>
      <c r="L19" s="15">
        <v>60.035059928894043</v>
      </c>
      <c r="M19" s="13">
        <f t="shared" si="2"/>
        <v>0</v>
      </c>
      <c r="N19" s="15">
        <v>11398</v>
      </c>
      <c r="O19" s="21">
        <v>1.1805156472074758</v>
      </c>
      <c r="P19" s="15">
        <v>0.22658300399780273</v>
      </c>
      <c r="Q19" s="15">
        <v>12803</v>
      </c>
      <c r="R19" s="15">
        <v>9755</v>
      </c>
      <c r="S19" s="15">
        <v>5101.667051434908</v>
      </c>
      <c r="T19" s="15">
        <v>5871.5469510142875</v>
      </c>
    </row>
    <row r="20" spans="1:20">
      <c r="A20" s="18" t="s">
        <v>285</v>
      </c>
      <c r="B20" s="13" t="b">
        <v>1</v>
      </c>
      <c r="C20" s="19">
        <v>1.377939622087764</v>
      </c>
      <c r="D20" s="13">
        <v>60.054545164108276</v>
      </c>
      <c r="E20" s="13">
        <f t="shared" si="0"/>
        <v>0</v>
      </c>
      <c r="F20" s="13">
        <v>13956</v>
      </c>
      <c r="G20" s="19">
        <v>1.697928917751335</v>
      </c>
      <c r="H20" s="13">
        <v>60.005483150482178</v>
      </c>
      <c r="I20" s="13">
        <f t="shared" si="1"/>
        <v>0</v>
      </c>
      <c r="J20" s="13">
        <v>15833.999999999991</v>
      </c>
      <c r="K20" s="19">
        <v>1.6256842631393267</v>
      </c>
      <c r="L20" s="13">
        <v>60.03771710395813</v>
      </c>
      <c r="M20" s="13">
        <f t="shared" si="2"/>
        <v>0</v>
      </c>
      <c r="N20" s="13">
        <v>15410</v>
      </c>
      <c r="O20" s="19">
        <v>2.2075604317714355</v>
      </c>
      <c r="P20" s="13">
        <v>2.1447896957397461E-2</v>
      </c>
      <c r="Q20" s="13">
        <v>18825</v>
      </c>
      <c r="R20" s="13">
        <v>14149</v>
      </c>
      <c r="S20" s="13">
        <v>5287.1152205241488</v>
      </c>
      <c r="T20" s="13">
        <v>5868.9463224247156</v>
      </c>
    </row>
    <row r="21" spans="1:20">
      <c r="A21" s="20" t="s">
        <v>282</v>
      </c>
      <c r="B21" s="15" t="b">
        <v>1</v>
      </c>
      <c r="C21" s="21">
        <v>0.98664318627730674</v>
      </c>
      <c r="D21" s="15">
        <v>60.0332190990448</v>
      </c>
      <c r="E21" s="13">
        <f t="shared" si="0"/>
        <v>0</v>
      </c>
      <c r="F21" s="15">
        <v>12523</v>
      </c>
      <c r="G21" s="21">
        <v>1.430516669883783</v>
      </c>
      <c r="H21" s="15">
        <v>60.493386030197144</v>
      </c>
      <c r="I21" s="13">
        <f t="shared" si="1"/>
        <v>0</v>
      </c>
      <c r="J21" s="15">
        <v>15321</v>
      </c>
      <c r="K21" s="21">
        <v>1.3621430203361093</v>
      </c>
      <c r="L21" s="15">
        <v>60.041465044021606</v>
      </c>
      <c r="M21" s="13">
        <f t="shared" si="2"/>
        <v>0</v>
      </c>
      <c r="N21" s="15">
        <v>14890</v>
      </c>
      <c r="O21" s="21">
        <v>1.7055976636556309</v>
      </c>
      <c r="P21" s="15">
        <v>6.3800811767578125E-3</v>
      </c>
      <c r="Q21" s="15">
        <v>17055</v>
      </c>
      <c r="R21" s="15">
        <v>12344</v>
      </c>
      <c r="S21" s="15">
        <v>5010.8446632279656</v>
      </c>
      <c r="T21" s="15">
        <v>6303.597992081488</v>
      </c>
    </row>
    <row r="22" spans="1:20">
      <c r="A22" s="18" t="s">
        <v>287</v>
      </c>
      <c r="B22" s="13" t="b">
        <v>1</v>
      </c>
      <c r="C22" s="19">
        <v>0.81732898690404088</v>
      </c>
      <c r="D22" s="13">
        <v>60.091081857681274</v>
      </c>
      <c r="E22" s="13">
        <f t="shared" si="0"/>
        <v>0</v>
      </c>
      <c r="F22" s="13">
        <v>9825</v>
      </c>
      <c r="G22" s="19">
        <v>1.2309216194452555</v>
      </c>
      <c r="H22" s="13">
        <v>60.008171796798706</v>
      </c>
      <c r="I22" s="13">
        <f t="shared" si="1"/>
        <v>0</v>
      </c>
      <c r="J22" s="13">
        <v>12060.999999999998</v>
      </c>
      <c r="K22" s="19">
        <v>0.97640307634186008</v>
      </c>
      <c r="L22" s="13">
        <v>60.044909000396729</v>
      </c>
      <c r="M22" s="13">
        <f t="shared" si="2"/>
        <v>0</v>
      </c>
      <c r="N22" s="13">
        <v>10684.999999994001</v>
      </c>
      <c r="O22" s="19">
        <v>1.6557974141443481</v>
      </c>
      <c r="P22" s="13">
        <v>2.519989013671875E-2</v>
      </c>
      <c r="Q22" s="13">
        <v>14358</v>
      </c>
      <c r="R22" s="13">
        <v>10020</v>
      </c>
      <c r="S22" s="13">
        <v>5188.1704030103811</v>
      </c>
      <c r="T22" s="13">
        <v>5406.2858573216508</v>
      </c>
    </row>
    <row r="23" spans="1:20">
      <c r="A23" s="20" t="s">
        <v>274</v>
      </c>
      <c r="B23" s="15" t="b">
        <v>1</v>
      </c>
      <c r="C23" s="21">
        <v>0.23947768558560861</v>
      </c>
      <c r="D23" s="15">
        <v>60.036504030227661</v>
      </c>
      <c r="E23" s="13">
        <f t="shared" si="0"/>
        <v>0</v>
      </c>
      <c r="F23" s="15">
        <v>6569</v>
      </c>
      <c r="G23" s="21">
        <v>0.45231538224271994</v>
      </c>
      <c r="H23" s="15">
        <v>60.001246929168701</v>
      </c>
      <c r="I23" s="13">
        <f t="shared" si="1"/>
        <v>0</v>
      </c>
      <c r="J23" s="15">
        <v>7696.9999999999982</v>
      </c>
      <c r="K23" s="21">
        <v>0.44703217700655085</v>
      </c>
      <c r="L23" s="15">
        <v>60.05003809928894</v>
      </c>
      <c r="M23" s="13">
        <f t="shared" si="2"/>
        <v>0</v>
      </c>
      <c r="N23" s="15">
        <v>7669</v>
      </c>
      <c r="O23" s="21">
        <v>0.78855365834464664</v>
      </c>
      <c r="P23" s="15">
        <v>2.3798942565917969E-3</v>
      </c>
      <c r="Q23" s="15">
        <v>9479</v>
      </c>
      <c r="R23" s="15">
        <v>6569</v>
      </c>
      <c r="S23" s="15">
        <v>4653.4935427952287</v>
      </c>
      <c r="T23" s="15">
        <v>5299.8130393096862</v>
      </c>
    </row>
    <row r="24" spans="1:20">
      <c r="A24" s="18" t="s">
        <v>288</v>
      </c>
      <c r="B24" s="13" t="b">
        <v>1</v>
      </c>
      <c r="C24" s="19">
        <v>0.81235670275361904</v>
      </c>
      <c r="D24" s="13">
        <v>60.088854074478149</v>
      </c>
      <c r="E24" s="13">
        <f t="shared" si="0"/>
        <v>0</v>
      </c>
      <c r="F24" s="13">
        <v>11306</v>
      </c>
      <c r="G24" s="19">
        <v>1.2232067141774228</v>
      </c>
      <c r="H24" s="13">
        <v>60.008476972579956</v>
      </c>
      <c r="I24" s="13">
        <f t="shared" si="1"/>
        <v>0</v>
      </c>
      <c r="J24" s="13">
        <v>13869</v>
      </c>
      <c r="K24" s="19">
        <v>1.0938442642285311</v>
      </c>
      <c r="L24" s="13">
        <v>60.057705163955688</v>
      </c>
      <c r="M24" s="13">
        <f t="shared" si="2"/>
        <v>0</v>
      </c>
      <c r="N24" s="13">
        <v>13062</v>
      </c>
      <c r="O24" s="19">
        <v>1.7538011495316135</v>
      </c>
      <c r="P24" s="13">
        <v>2.9520988464355469E-2</v>
      </c>
      <c r="Q24" s="13">
        <v>17179</v>
      </c>
      <c r="R24" s="13">
        <v>10774</v>
      </c>
      <c r="S24" s="13">
        <v>5547.8029643000182</v>
      </c>
      <c r="T24" s="13">
        <v>6238.286305792969</v>
      </c>
    </row>
    <row r="25" spans="1:20">
      <c r="A25" s="20" t="s">
        <v>291</v>
      </c>
      <c r="B25" s="15" t="b">
        <v>1</v>
      </c>
      <c r="C25" s="21">
        <v>1.7847772094489012</v>
      </c>
      <c r="D25" s="15">
        <v>60.122932910919189</v>
      </c>
      <c r="E25" s="13">
        <f t="shared" si="0"/>
        <v>0</v>
      </c>
      <c r="F25" s="15">
        <v>18052</v>
      </c>
      <c r="G25" s="21">
        <v>2.1744485606048918</v>
      </c>
      <c r="H25" s="15">
        <v>60.011226892471313</v>
      </c>
      <c r="I25" s="13">
        <f t="shared" si="1"/>
        <v>0</v>
      </c>
      <c r="J25" s="15">
        <v>20578.000000000007</v>
      </c>
      <c r="K25" s="21">
        <v>1.9816183195340329</v>
      </c>
      <c r="L25" s="15">
        <v>60.059226989746094</v>
      </c>
      <c r="M25" s="13">
        <f t="shared" si="2"/>
        <v>0</v>
      </c>
      <c r="N25" s="15">
        <v>19328</v>
      </c>
      <c r="O25" s="21">
        <v>2.4843653240539738</v>
      </c>
      <c r="P25" s="15">
        <v>7.5150012969970703E-2</v>
      </c>
      <c r="Q25" s="15">
        <v>22587</v>
      </c>
      <c r="R25" s="15">
        <v>18912</v>
      </c>
      <c r="S25" s="15">
        <v>5902.5904578657846</v>
      </c>
      <c r="T25" s="15">
        <v>6482.3857142857169</v>
      </c>
    </row>
    <row r="26" spans="1:20">
      <c r="A26" s="18" t="s">
        <v>290</v>
      </c>
      <c r="B26" s="13" t="b">
        <v>1</v>
      </c>
      <c r="C26" s="19">
        <v>1.923010217290744</v>
      </c>
      <c r="D26" s="13">
        <v>60.098665952682495</v>
      </c>
      <c r="E26" s="13">
        <f t="shared" si="0"/>
        <v>0</v>
      </c>
      <c r="F26" s="13">
        <v>17091</v>
      </c>
      <c r="G26" s="19">
        <v>2.123110969395956</v>
      </c>
      <c r="H26" s="13">
        <v>60.010687112808228</v>
      </c>
      <c r="I26" s="13">
        <f t="shared" si="1"/>
        <v>0</v>
      </c>
      <c r="J26" s="13">
        <v>18261.000000000004</v>
      </c>
      <c r="K26" s="19">
        <v>1.9170242973559728</v>
      </c>
      <c r="L26" s="13">
        <v>60.060321092605591</v>
      </c>
      <c r="M26" s="13">
        <f t="shared" si="2"/>
        <v>0</v>
      </c>
      <c r="N26" s="13">
        <v>17056</v>
      </c>
      <c r="O26" s="19">
        <v>2.3167127227148439</v>
      </c>
      <c r="P26" s="13">
        <v>3.2946109771728516E-2</v>
      </c>
      <c r="Q26" s="13">
        <v>19393</v>
      </c>
      <c r="R26" s="13">
        <v>16018</v>
      </c>
      <c r="S26" s="13">
        <v>5354.0570687240925</v>
      </c>
      <c r="T26" s="13">
        <v>5847.0544847568708</v>
      </c>
    </row>
    <row r="27" spans="1:20">
      <c r="A27" s="20" t="s">
        <v>293</v>
      </c>
      <c r="B27" s="15" t="b">
        <v>1</v>
      </c>
      <c r="C27" s="21">
        <v>0.22232125791056273</v>
      </c>
      <c r="D27" s="15">
        <v>62.856171131134033</v>
      </c>
      <c r="E27" s="13">
        <f t="shared" si="0"/>
        <v>0</v>
      </c>
      <c r="F27" s="15">
        <v>9081</v>
      </c>
      <c r="G27" s="21">
        <v>0.96895885483049493</v>
      </c>
      <c r="H27" s="15">
        <v>60.020944118499756</v>
      </c>
      <c r="I27" s="13">
        <f t="shared" si="1"/>
        <v>0</v>
      </c>
      <c r="J27" s="15">
        <v>14628.000000000011</v>
      </c>
      <c r="K27" s="21">
        <v>0.81053223655489259</v>
      </c>
      <c r="L27" s="15">
        <v>60.10157585144043</v>
      </c>
      <c r="M27" s="13">
        <f t="shared" si="2"/>
        <v>0</v>
      </c>
      <c r="N27" s="15">
        <v>13451</v>
      </c>
      <c r="O27" s="21">
        <v>1.1979169497215703</v>
      </c>
      <c r="P27" s="15">
        <v>3.1561136245727539E-2</v>
      </c>
      <c r="Q27" s="15">
        <v>16329</v>
      </c>
      <c r="R27" s="15">
        <v>9372</v>
      </c>
      <c r="S27" s="15">
        <v>6095.5742485742994</v>
      </c>
      <c r="T27" s="15">
        <v>7429.3071001015487</v>
      </c>
    </row>
    <row r="28" spans="1:20">
      <c r="A28" s="18" t="s">
        <v>294</v>
      </c>
      <c r="B28" s="13" t="b">
        <v>1</v>
      </c>
      <c r="C28" s="19">
        <v>1.3923231094696362</v>
      </c>
      <c r="D28" s="13">
        <v>60.148674964904785</v>
      </c>
      <c r="E28" s="13">
        <f t="shared" si="0"/>
        <v>0</v>
      </c>
      <c r="F28" s="13">
        <v>16420</v>
      </c>
      <c r="G28" s="19">
        <v>1.6580720346628524</v>
      </c>
      <c r="H28" s="13">
        <v>60.016919136047363</v>
      </c>
      <c r="I28" s="13">
        <f t="shared" si="1"/>
        <v>0</v>
      </c>
      <c r="J28" s="13">
        <v>18243.999999999996</v>
      </c>
      <c r="K28" s="19">
        <v>1.4261245078494753</v>
      </c>
      <c r="L28" s="13">
        <v>60.10263204574585</v>
      </c>
      <c r="M28" s="13">
        <f t="shared" si="2"/>
        <v>0</v>
      </c>
      <c r="N28" s="13">
        <v>16652</v>
      </c>
      <c r="O28" s="19">
        <v>2.0096357169497123</v>
      </c>
      <c r="P28" s="13">
        <v>5.3417205810546875E-2</v>
      </c>
      <c r="Q28" s="13">
        <v>20657</v>
      </c>
      <c r="R28" s="13">
        <v>16617</v>
      </c>
      <c r="S28" s="13">
        <v>6433.5011451596984</v>
      </c>
      <c r="T28" s="13">
        <v>6863.6213624338625</v>
      </c>
    </row>
    <row r="29" spans="1:20">
      <c r="A29" s="20" t="s">
        <v>296</v>
      </c>
      <c r="B29" s="15" t="b">
        <v>1</v>
      </c>
      <c r="C29" s="21">
        <v>0.74535985488954148</v>
      </c>
      <c r="D29" s="15">
        <v>60.185019969940186</v>
      </c>
      <c r="E29" s="13">
        <f t="shared" si="0"/>
        <v>0</v>
      </c>
      <c r="F29" s="15">
        <v>14050</v>
      </c>
      <c r="G29" s="21">
        <v>1.5536912837697019</v>
      </c>
      <c r="H29" s="15">
        <v>60.02042293548584</v>
      </c>
      <c r="I29" s="13">
        <f t="shared" si="1"/>
        <v>0</v>
      </c>
      <c r="J29" s="15">
        <v>20557.000000000004</v>
      </c>
      <c r="K29" s="21">
        <v>1.2471042288325207</v>
      </c>
      <c r="L29" s="15">
        <v>60.102665185928345</v>
      </c>
      <c r="M29" s="13">
        <f t="shared" si="2"/>
        <v>0</v>
      </c>
      <c r="N29" s="15">
        <v>18089</v>
      </c>
      <c r="O29" s="21">
        <v>1.7112084578622238</v>
      </c>
      <c r="P29" s="15">
        <v>8.6493015289306641E-2</v>
      </c>
      <c r="Q29" s="15">
        <v>21825</v>
      </c>
      <c r="R29" s="15">
        <v>15933</v>
      </c>
      <c r="S29" s="15">
        <v>6643.2897804441745</v>
      </c>
      <c r="T29" s="15">
        <v>8049.9158730158724</v>
      </c>
    </row>
    <row r="30" spans="1:20">
      <c r="A30" s="18" t="s">
        <v>297</v>
      </c>
      <c r="B30" s="13" t="b">
        <v>1</v>
      </c>
      <c r="C30" s="19">
        <v>0.26597001037083745</v>
      </c>
      <c r="D30" s="13">
        <v>60.204158782958984</v>
      </c>
      <c r="E30" s="13">
        <f t="shared" si="0"/>
        <v>0</v>
      </c>
      <c r="F30" s="13">
        <v>11208</v>
      </c>
      <c r="G30" s="19">
        <v>1.0041136593513362</v>
      </c>
      <c r="H30" s="13">
        <v>60.036185026168823</v>
      </c>
      <c r="I30" s="13">
        <f t="shared" si="1"/>
        <v>0</v>
      </c>
      <c r="J30" s="13">
        <v>17743.000000000007</v>
      </c>
      <c r="K30" s="19">
        <v>0.98061956922311155</v>
      </c>
      <c r="L30" s="13">
        <v>60.109405040740967</v>
      </c>
      <c r="M30" s="13">
        <f t="shared" si="2"/>
        <v>0</v>
      </c>
      <c r="N30" s="13">
        <v>17535</v>
      </c>
      <c r="O30" s="19">
        <v>1.195793808137855</v>
      </c>
      <c r="P30" s="13">
        <v>6.2357902526855469E-2</v>
      </c>
      <c r="Q30" s="13">
        <v>19440</v>
      </c>
      <c r="R30" s="13">
        <v>11659</v>
      </c>
      <c r="S30" s="13">
        <v>7181.0405497623642</v>
      </c>
      <c r="T30" s="13">
        <v>8853.2902898046286</v>
      </c>
    </row>
    <row r="31" spans="1:20">
      <c r="A31" s="20" t="s">
        <v>299</v>
      </c>
      <c r="B31" s="15" t="b">
        <v>1</v>
      </c>
      <c r="C31" s="21">
        <v>2.9274552584672797</v>
      </c>
      <c r="D31" s="15">
        <v>60.148752927780151</v>
      </c>
      <c r="E31" s="13">
        <f t="shared" si="0"/>
        <v>0</v>
      </c>
      <c r="F31" s="15">
        <v>33240</v>
      </c>
      <c r="G31" s="21">
        <v>3.7579631709752963</v>
      </c>
      <c r="H31" s="15">
        <v>60.027633905410767</v>
      </c>
      <c r="I31" s="13">
        <f t="shared" si="1"/>
        <v>0</v>
      </c>
      <c r="J31" s="15">
        <v>40268.999999999993</v>
      </c>
      <c r="K31" s="21">
        <v>3.5048762526950052</v>
      </c>
      <c r="L31" s="15">
        <v>60.109734058380127</v>
      </c>
      <c r="M31" s="13">
        <f t="shared" si="2"/>
        <v>0</v>
      </c>
      <c r="N31" s="15">
        <v>38127</v>
      </c>
      <c r="O31" s="21">
        <v>4.0454330459407268</v>
      </c>
      <c r="P31" s="15">
        <v>6.4202070236206055E-2</v>
      </c>
      <c r="Q31" s="15">
        <v>42702</v>
      </c>
      <c r="R31" s="15">
        <v>32258</v>
      </c>
      <c r="S31" s="15">
        <v>6710.4907069070423</v>
      </c>
      <c r="T31" s="15">
        <v>8463.4955238095245</v>
      </c>
    </row>
    <row r="32" spans="1:20">
      <c r="A32" s="18" t="s">
        <v>300</v>
      </c>
      <c r="B32" s="13" t="b">
        <v>1</v>
      </c>
      <c r="C32" s="19">
        <v>3.2394459691898767</v>
      </c>
      <c r="D32" s="13">
        <v>60.138264894485474</v>
      </c>
      <c r="E32" s="13">
        <f t="shared" si="0"/>
        <v>0</v>
      </c>
      <c r="F32" s="13">
        <v>30618</v>
      </c>
      <c r="G32" s="19">
        <v>3.4522628891273257</v>
      </c>
      <c r="H32" s="13">
        <v>60.027213096618652</v>
      </c>
      <c r="I32" s="13">
        <f t="shared" si="1"/>
        <v>0</v>
      </c>
      <c r="J32" s="13">
        <v>32154.999999999993</v>
      </c>
      <c r="K32" s="19">
        <v>3.2671384766638454</v>
      </c>
      <c r="L32" s="13">
        <v>60.121855020523071</v>
      </c>
      <c r="M32" s="13">
        <f t="shared" si="2"/>
        <v>0</v>
      </c>
      <c r="N32" s="13">
        <v>30818</v>
      </c>
      <c r="O32" s="19">
        <v>3.9210970406616177</v>
      </c>
      <c r="P32" s="13">
        <v>9.1528177261352539E-2</v>
      </c>
      <c r="Q32" s="13">
        <v>35541</v>
      </c>
      <c r="R32" s="13">
        <v>30532</v>
      </c>
      <c r="S32" s="13">
        <v>6639.0949639415958</v>
      </c>
      <c r="T32" s="13">
        <v>7222.1701190476188</v>
      </c>
    </row>
    <row r="33" spans="1:20">
      <c r="A33" s="20" t="s">
        <v>270</v>
      </c>
      <c r="B33" s="15" t="b">
        <v>1</v>
      </c>
      <c r="C33" s="21">
        <v>0.97940028275735791</v>
      </c>
      <c r="D33" s="15">
        <v>60.192112922668457</v>
      </c>
      <c r="E33" s="13">
        <f t="shared" si="0"/>
        <v>0</v>
      </c>
      <c r="F33" s="15">
        <v>13359</v>
      </c>
      <c r="G33" s="21">
        <v>1.8020389810033988</v>
      </c>
      <c r="H33" s="15">
        <v>60.039114952087402</v>
      </c>
      <c r="I33" s="13">
        <f t="shared" si="1"/>
        <v>0</v>
      </c>
      <c r="J33" s="15">
        <v>18911.000000000004</v>
      </c>
      <c r="K33" s="21">
        <v>1.4787324897258658</v>
      </c>
      <c r="L33" s="15">
        <v>60.131442785263062</v>
      </c>
      <c r="M33" s="13">
        <f t="shared" si="2"/>
        <v>0</v>
      </c>
      <c r="N33" s="15">
        <v>16729</v>
      </c>
      <c r="O33" s="21">
        <v>1.6667599587594077</v>
      </c>
      <c r="P33" s="15">
        <v>7.4971914291381836E-2</v>
      </c>
      <c r="Q33" s="15">
        <v>17998</v>
      </c>
      <c r="R33" s="15">
        <v>16269</v>
      </c>
      <c r="S33" s="15">
        <v>6320.5888888888903</v>
      </c>
      <c r="T33" s="15">
        <v>6749.0138888888878</v>
      </c>
    </row>
    <row r="34" spans="1:20">
      <c r="E34" s="22">
        <f>SUM(E2:E33)</f>
        <v>6</v>
      </c>
      <c r="I34" s="22">
        <f>SUM(I2:I33)</f>
        <v>8</v>
      </c>
      <c r="M34" s="22">
        <f>SUM(M2:M33)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Q65"/>
  <sheetViews>
    <sheetView tabSelected="1" topLeftCell="B1" workbookViewId="0">
      <selection activeCell="Q3" sqref="Q3"/>
    </sheetView>
  </sheetViews>
  <sheetFormatPr baseColWidth="10" defaultRowHeight="15.5"/>
  <cols>
    <col min="6" max="6" width="11.08203125" customWidth="1"/>
    <col min="7" max="7" width="10.83203125" customWidth="1"/>
    <col min="8" max="8" width="11.33203125" customWidth="1"/>
    <col min="9" max="9" width="11.08203125" customWidth="1"/>
    <col min="10" max="10" width="11.6640625" customWidth="1"/>
    <col min="12" max="12" width="23" style="4" customWidth="1"/>
    <col min="13" max="13" width="21.4140625" style="4" customWidth="1"/>
    <col min="14" max="14" width="18.58203125" style="4" customWidth="1"/>
    <col min="16" max="16" width="10.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75</v>
      </c>
      <c r="M1" s="1" t="s">
        <v>140</v>
      </c>
      <c r="N1" s="6" t="s">
        <v>205</v>
      </c>
      <c r="P1" t="s">
        <v>8</v>
      </c>
    </row>
    <row r="2" spans="1:17">
      <c r="A2" t="s">
        <v>11</v>
      </c>
      <c r="B2">
        <v>0.49131083488464355</v>
      </c>
      <c r="C2">
        <v>2684</v>
      </c>
      <c r="D2">
        <v>-2.1982371807098389</v>
      </c>
      <c r="E2">
        <v>2684</v>
      </c>
      <c r="F2">
        <v>0.12791800498962402</v>
      </c>
      <c r="G2">
        <v>2684</v>
      </c>
      <c r="H2">
        <v>3.4677982330322266E-2</v>
      </c>
      <c r="I2">
        <v>4955</v>
      </c>
      <c r="J2">
        <v>2190</v>
      </c>
      <c r="K2">
        <v>22.557077625570777</v>
      </c>
      <c r="L2" s="2" t="s">
        <v>76</v>
      </c>
      <c r="M2" s="2" t="s">
        <v>141</v>
      </c>
      <c r="N2" s="7" t="s">
        <v>141</v>
      </c>
      <c r="O2" s="5" t="s">
        <v>261</v>
      </c>
      <c r="P2">
        <v>4941</v>
      </c>
      <c r="Q2">
        <f>Tableau1[[#This Row],[heur_best]]-P2</f>
        <v>14</v>
      </c>
    </row>
    <row r="3" spans="1:17">
      <c r="A3" t="s">
        <v>12</v>
      </c>
      <c r="B3">
        <v>1.9264950752258301</v>
      </c>
      <c r="C3">
        <v>5423</v>
      </c>
      <c r="D3">
        <v>0.21402311325073242</v>
      </c>
      <c r="E3">
        <v>5423</v>
      </c>
      <c r="F3">
        <v>0.15435695648193359</v>
      </c>
      <c r="G3">
        <v>5423</v>
      </c>
      <c r="H3">
        <v>1.4443159103393555E-2</v>
      </c>
      <c r="I3">
        <v>6371</v>
      </c>
      <c r="J3">
        <v>4835</v>
      </c>
      <c r="K3">
        <v>12.161323681489142</v>
      </c>
      <c r="L3" s="3" t="s">
        <v>77</v>
      </c>
      <c r="M3" s="3" t="s">
        <v>142</v>
      </c>
      <c r="N3" s="8" t="s">
        <v>142</v>
      </c>
      <c r="P3">
        <v>6841</v>
      </c>
      <c r="Q3">
        <f>Tableau1[[#This Row],[heur_best]]-P3</f>
        <v>-470</v>
      </c>
    </row>
    <row r="4" spans="1:17">
      <c r="A4" t="s">
        <v>13</v>
      </c>
      <c r="B4">
        <v>60.137877225875854</v>
      </c>
      <c r="C4">
        <v>1076</v>
      </c>
      <c r="D4">
        <v>60.027567148208618</v>
      </c>
      <c r="E4">
        <v>4596.9999999999982</v>
      </c>
      <c r="F4">
        <v>60.136990785598755</v>
      </c>
      <c r="G4">
        <v>4281</v>
      </c>
      <c r="H4">
        <v>6.9136857986450195E-2</v>
      </c>
      <c r="I4">
        <v>5549</v>
      </c>
      <c r="J4">
        <v>884</v>
      </c>
      <c r="K4">
        <v>21.719457013574662</v>
      </c>
      <c r="L4" s="3" t="s">
        <v>78</v>
      </c>
      <c r="M4" s="3" t="s">
        <v>143</v>
      </c>
      <c r="N4" s="8" t="s">
        <v>206</v>
      </c>
      <c r="P4">
        <v>8030</v>
      </c>
      <c r="Q4">
        <f>Tableau1[[#This Row],[heur_best]]-P4</f>
        <v>-2481</v>
      </c>
    </row>
    <row r="5" spans="1:17">
      <c r="A5" t="s">
        <v>14</v>
      </c>
      <c r="B5">
        <v>60.192112922668457</v>
      </c>
      <c r="C5">
        <v>13359</v>
      </c>
      <c r="D5">
        <v>60.039114952087402</v>
      </c>
      <c r="E5">
        <v>18911.000000000004</v>
      </c>
      <c r="F5">
        <v>60.131442785263062</v>
      </c>
      <c r="G5">
        <v>16729</v>
      </c>
      <c r="H5">
        <v>7.4971914291381836E-2</v>
      </c>
      <c r="I5">
        <v>17998</v>
      </c>
      <c r="J5">
        <v>16269</v>
      </c>
      <c r="K5">
        <v>-17.886778535865758</v>
      </c>
      <c r="L5" s="3" t="s">
        <v>79</v>
      </c>
      <c r="M5" s="3" t="s">
        <v>144</v>
      </c>
      <c r="N5" s="8" t="s">
        <v>207</v>
      </c>
      <c r="P5">
        <v>26390</v>
      </c>
      <c r="Q5">
        <f>Tableau1[[#This Row],[heur_best]]-P5</f>
        <v>-8392</v>
      </c>
    </row>
    <row r="6" spans="1:17">
      <c r="A6" t="s">
        <v>15</v>
      </c>
      <c r="B6">
        <v>0.8949129581451416</v>
      </c>
      <c r="C6">
        <v>3899</v>
      </c>
      <c r="D6">
        <v>0.52747297286987305</v>
      </c>
      <c r="E6">
        <v>3899</v>
      </c>
      <c r="F6">
        <v>0.20608305931091309</v>
      </c>
      <c r="G6">
        <v>3899</v>
      </c>
      <c r="H6">
        <v>1.5280246734619141E-3</v>
      </c>
      <c r="I6">
        <v>5391</v>
      </c>
      <c r="J6">
        <v>2906</v>
      </c>
      <c r="K6">
        <v>34.170681348933243</v>
      </c>
      <c r="L6" s="3" t="s">
        <v>80</v>
      </c>
      <c r="M6" s="3" t="s">
        <v>145</v>
      </c>
      <c r="N6" s="8" t="s">
        <v>208</v>
      </c>
      <c r="P6">
        <v>6321</v>
      </c>
      <c r="Q6">
        <f>Tableau1[[#This Row],[heur_best]]-P6</f>
        <v>-930</v>
      </c>
    </row>
    <row r="7" spans="1:17">
      <c r="A7" t="s">
        <v>16</v>
      </c>
      <c r="B7">
        <v>60.707751989364624</v>
      </c>
      <c r="C7">
        <v>7008</v>
      </c>
      <c r="D7">
        <v>3.389739990234375</v>
      </c>
      <c r="E7">
        <v>7142</v>
      </c>
      <c r="F7">
        <v>0.53500103950500488</v>
      </c>
      <c r="G7">
        <v>7142</v>
      </c>
      <c r="H7">
        <v>1.5869140625E-3</v>
      </c>
      <c r="I7">
        <v>7997</v>
      </c>
      <c r="J7">
        <v>6222</v>
      </c>
      <c r="K7">
        <v>12.632594021215043</v>
      </c>
      <c r="L7" s="3" t="s">
        <v>81</v>
      </c>
      <c r="M7" s="3" t="s">
        <v>146</v>
      </c>
      <c r="N7" s="8" t="s">
        <v>209</v>
      </c>
      <c r="P7">
        <v>8041</v>
      </c>
      <c r="Q7">
        <f>Tableau1[[#This Row],[heur_best]]-P7</f>
        <v>-44</v>
      </c>
    </row>
    <row r="8" spans="1:17">
      <c r="A8" t="s">
        <v>17</v>
      </c>
      <c r="B8">
        <v>0.93226504325866699</v>
      </c>
      <c r="C8">
        <v>3389</v>
      </c>
      <c r="D8">
        <v>0.56086993217468262</v>
      </c>
      <c r="E8">
        <v>3389.0000000000009</v>
      </c>
      <c r="F8">
        <v>0.22040104866027832</v>
      </c>
      <c r="G8">
        <v>3389</v>
      </c>
      <c r="H8">
        <v>1.6958713531494141E-3</v>
      </c>
      <c r="I8">
        <v>4864</v>
      </c>
      <c r="J8">
        <v>2946</v>
      </c>
      <c r="K8">
        <v>15.037338764426341</v>
      </c>
      <c r="L8" s="3" t="s">
        <v>82</v>
      </c>
      <c r="M8" s="3" t="s">
        <v>147</v>
      </c>
      <c r="N8" s="8" t="s">
        <v>210</v>
      </c>
      <c r="P8">
        <v>6220</v>
      </c>
      <c r="Q8">
        <f>Tableau1[[#This Row],[heur_best]]-P8</f>
        <v>-1356</v>
      </c>
    </row>
    <row r="9" spans="1:17">
      <c r="A9" t="s">
        <v>18</v>
      </c>
      <c r="B9">
        <v>61.521586894989014</v>
      </c>
      <c r="C9">
        <v>6132</v>
      </c>
      <c r="D9">
        <v>60.000670909881592</v>
      </c>
      <c r="E9">
        <v>6364.0000000000009</v>
      </c>
      <c r="F9">
        <v>7.7072129249572754</v>
      </c>
      <c r="G9">
        <v>6364</v>
      </c>
      <c r="H9">
        <v>1.6560554504394531E-3</v>
      </c>
      <c r="I9">
        <v>7055</v>
      </c>
      <c r="J9">
        <v>5693</v>
      </c>
      <c r="K9">
        <v>7.7112243105568243</v>
      </c>
      <c r="L9" s="3" t="s">
        <v>83</v>
      </c>
      <c r="M9" s="3" t="s">
        <v>148</v>
      </c>
      <c r="N9" s="8" t="s">
        <v>211</v>
      </c>
      <c r="P9">
        <v>7495</v>
      </c>
      <c r="Q9">
        <f>Tableau1[[#This Row],[heur_best]]-P9</f>
        <v>-440</v>
      </c>
    </row>
    <row r="10" spans="1:17">
      <c r="A10" t="s">
        <v>19</v>
      </c>
      <c r="B10">
        <v>1.3221738338470459</v>
      </c>
      <c r="C10">
        <v>2682</v>
      </c>
      <c r="D10">
        <v>1.6023190021514893</v>
      </c>
      <c r="E10">
        <v>2682</v>
      </c>
      <c r="F10">
        <v>0.2466270923614502</v>
      </c>
      <c r="G10">
        <v>2682</v>
      </c>
      <c r="H10">
        <v>1.6582012176513672E-3</v>
      </c>
      <c r="I10">
        <v>4755</v>
      </c>
      <c r="J10">
        <v>2218</v>
      </c>
      <c r="K10">
        <v>20.919747520288549</v>
      </c>
      <c r="L10" s="3" t="s">
        <v>84</v>
      </c>
      <c r="M10" s="3" t="s">
        <v>149</v>
      </c>
      <c r="N10" s="8" t="s">
        <v>212</v>
      </c>
      <c r="P10">
        <v>6862</v>
      </c>
      <c r="Q10">
        <f>Tableau1[[#This Row],[heur_best]]-P10</f>
        <v>-2107</v>
      </c>
    </row>
    <row r="11" spans="1:17">
      <c r="A11" t="s">
        <v>20</v>
      </c>
      <c r="B11">
        <v>62.289097785949707</v>
      </c>
      <c r="C11">
        <v>5831</v>
      </c>
      <c r="D11">
        <v>14.281419992446899</v>
      </c>
      <c r="E11">
        <v>5970.9999999999991</v>
      </c>
      <c r="F11">
        <v>1.4715430736541699</v>
      </c>
      <c r="G11">
        <v>5971</v>
      </c>
      <c r="H11">
        <v>1.7349720001220703E-3</v>
      </c>
      <c r="I11">
        <v>8484</v>
      </c>
      <c r="J11">
        <v>4988</v>
      </c>
      <c r="K11">
        <v>16.90056134723336</v>
      </c>
      <c r="L11" s="3" t="s">
        <v>85</v>
      </c>
      <c r="M11" s="3" t="s">
        <v>150</v>
      </c>
      <c r="N11" s="8" t="s">
        <v>213</v>
      </c>
      <c r="P11">
        <v>8400</v>
      </c>
      <c r="Q11">
        <f>Tableau1[[#This Row],[heur_best]]-P11</f>
        <v>84</v>
      </c>
    </row>
    <row r="12" spans="1:17">
      <c r="A12" t="s">
        <v>21</v>
      </c>
      <c r="B12">
        <v>63.008612871170044</v>
      </c>
      <c r="C12">
        <v>4994</v>
      </c>
      <c r="D12">
        <v>32.035758972167969</v>
      </c>
      <c r="E12">
        <v>5090</v>
      </c>
      <c r="F12">
        <v>2.91640305519104</v>
      </c>
      <c r="G12">
        <v>5090</v>
      </c>
      <c r="H12">
        <v>1.9869804382324219E-3</v>
      </c>
      <c r="I12">
        <v>7375</v>
      </c>
      <c r="J12">
        <v>3719</v>
      </c>
      <c r="K12">
        <v>34.283409518687819</v>
      </c>
      <c r="L12" s="3" t="s">
        <v>86</v>
      </c>
      <c r="M12" s="3" t="s">
        <v>151</v>
      </c>
      <c r="N12" s="8" t="s">
        <v>214</v>
      </c>
      <c r="P12">
        <v>7456</v>
      </c>
      <c r="Q12">
        <f>Tableau1[[#This Row],[heur_best]]-P12</f>
        <v>-81</v>
      </c>
    </row>
    <row r="13" spans="1:17">
      <c r="A13" t="s">
        <v>22</v>
      </c>
      <c r="B13">
        <v>60.036504030227661</v>
      </c>
      <c r="C13">
        <v>6569</v>
      </c>
      <c r="D13">
        <v>60.001246929168701</v>
      </c>
      <c r="E13">
        <v>7696.9999999999982</v>
      </c>
      <c r="F13">
        <v>60.05003809928894</v>
      </c>
      <c r="G13">
        <v>7669</v>
      </c>
      <c r="H13">
        <v>2.3798942565917969E-3</v>
      </c>
      <c r="I13">
        <v>9479</v>
      </c>
      <c r="J13">
        <v>6569</v>
      </c>
      <c r="K13">
        <v>0</v>
      </c>
      <c r="L13" s="3" t="s">
        <v>87</v>
      </c>
      <c r="M13" s="3" t="s">
        <v>152</v>
      </c>
      <c r="N13" s="8" t="s">
        <v>215</v>
      </c>
      <c r="P13">
        <v>11010</v>
      </c>
      <c r="Q13">
        <f>Tableau1[[#This Row],[heur_best]]-P13</f>
        <v>-1531</v>
      </c>
    </row>
    <row r="14" spans="1:17">
      <c r="A14" t="s">
        <v>23</v>
      </c>
      <c r="B14">
        <v>1.4955570697784424</v>
      </c>
      <c r="C14">
        <v>2126</v>
      </c>
      <c r="D14">
        <v>0.33487701416015625</v>
      </c>
      <c r="E14">
        <v>2126</v>
      </c>
      <c r="F14">
        <v>0.16195893287658691</v>
      </c>
      <c r="G14">
        <v>2126</v>
      </c>
      <c r="H14">
        <v>2.2351741790771484E-3</v>
      </c>
      <c r="I14">
        <v>3665</v>
      </c>
      <c r="J14">
        <v>1854</v>
      </c>
      <c r="K14">
        <v>14.670981661272922</v>
      </c>
      <c r="L14" s="3" t="s">
        <v>88</v>
      </c>
      <c r="M14" s="3" t="s">
        <v>153</v>
      </c>
      <c r="N14" s="8" t="s">
        <v>153</v>
      </c>
      <c r="P14">
        <v>5278</v>
      </c>
      <c r="Q14">
        <f>Tableau1[[#This Row],[heur_best]]-P14</f>
        <v>-1613</v>
      </c>
    </row>
    <row r="15" spans="1:17">
      <c r="A15" t="s">
        <v>24</v>
      </c>
      <c r="B15">
        <v>75.742995977401733</v>
      </c>
      <c r="C15">
        <v>5920</v>
      </c>
      <c r="D15">
        <v>60.001214981079102</v>
      </c>
      <c r="E15">
        <v>6140</v>
      </c>
      <c r="F15">
        <v>23.036426067352295</v>
      </c>
      <c r="G15">
        <v>6140</v>
      </c>
      <c r="H15">
        <v>1.2079000473022461E-2</v>
      </c>
      <c r="I15">
        <v>8247</v>
      </c>
      <c r="J15">
        <v>5856</v>
      </c>
      <c r="K15">
        <v>1.0928961748633881</v>
      </c>
      <c r="L15" s="3" t="s">
        <v>89</v>
      </c>
      <c r="M15" s="3" t="s">
        <v>154</v>
      </c>
      <c r="N15" s="8" t="s">
        <v>216</v>
      </c>
      <c r="P15">
        <v>9380</v>
      </c>
      <c r="Q15">
        <f>Tableau1[[#This Row],[heur_best]]-P15</f>
        <v>-1133</v>
      </c>
    </row>
    <row r="16" spans="1:17">
      <c r="A16" t="s">
        <v>25</v>
      </c>
      <c r="B16">
        <v>60.024864912033081</v>
      </c>
      <c r="C16">
        <v>449</v>
      </c>
      <c r="D16">
        <v>60.003045082092285</v>
      </c>
      <c r="E16">
        <v>876</v>
      </c>
      <c r="F16">
        <v>26.056252956390381</v>
      </c>
      <c r="G16">
        <v>849</v>
      </c>
      <c r="H16">
        <v>2.5899410247802734E-3</v>
      </c>
      <c r="I16">
        <v>971</v>
      </c>
      <c r="J16">
        <v>363</v>
      </c>
      <c r="K16">
        <v>23.691460055096421</v>
      </c>
      <c r="L16" s="3" t="s">
        <v>90</v>
      </c>
      <c r="M16" s="3" t="s">
        <v>155</v>
      </c>
      <c r="N16" s="8" t="s">
        <v>217</v>
      </c>
      <c r="P16">
        <v>1361</v>
      </c>
      <c r="Q16">
        <f>Tableau1[[#This Row],[heur_best]]-P16</f>
        <v>-390</v>
      </c>
    </row>
    <row r="17" spans="1:17">
      <c r="A17" t="s">
        <v>26</v>
      </c>
      <c r="B17">
        <v>73.459368944168091</v>
      </c>
      <c r="C17">
        <v>8835</v>
      </c>
      <c r="D17">
        <v>60.001378059387207</v>
      </c>
      <c r="E17">
        <v>9144.0000000000018</v>
      </c>
      <c r="F17">
        <v>60.034208059310913</v>
      </c>
      <c r="G17">
        <v>9144</v>
      </c>
      <c r="H17">
        <v>2.7978420257568359E-3</v>
      </c>
      <c r="I17">
        <v>10579</v>
      </c>
      <c r="J17">
        <v>8449</v>
      </c>
      <c r="K17">
        <v>4.568587998579714</v>
      </c>
      <c r="L17" s="3" t="s">
        <v>91</v>
      </c>
      <c r="M17" s="3" t="s">
        <v>156</v>
      </c>
      <c r="N17" s="8" t="s">
        <v>218</v>
      </c>
      <c r="P17">
        <v>11017</v>
      </c>
      <c r="Q17">
        <f>Tableau1[[#This Row],[heur_best]]-P17</f>
        <v>-438</v>
      </c>
    </row>
    <row r="18" spans="1:17">
      <c r="A18" t="s">
        <v>27</v>
      </c>
      <c r="B18">
        <v>63.638966083526611</v>
      </c>
      <c r="C18">
        <v>502</v>
      </c>
      <c r="D18">
        <v>60.001565933227539</v>
      </c>
      <c r="E18">
        <v>647</v>
      </c>
      <c r="F18">
        <v>0.29420709609985352</v>
      </c>
      <c r="G18">
        <v>619</v>
      </c>
      <c r="H18">
        <v>2.2199153900146484E-3</v>
      </c>
      <c r="I18">
        <v>890</v>
      </c>
      <c r="J18">
        <v>207</v>
      </c>
      <c r="K18">
        <v>142.51207729468598</v>
      </c>
      <c r="L18" s="3" t="s">
        <v>92</v>
      </c>
      <c r="M18" s="3" t="s">
        <v>157</v>
      </c>
      <c r="N18" s="8" t="s">
        <v>219</v>
      </c>
      <c r="P18">
        <v>1439</v>
      </c>
      <c r="Q18">
        <f>Tableau1[[#This Row],[heur_best]]-P18</f>
        <v>-549</v>
      </c>
    </row>
    <row r="19" spans="1:17">
      <c r="A19" t="s">
        <v>28</v>
      </c>
      <c r="B19">
        <v>60.024532794952393</v>
      </c>
      <c r="C19">
        <v>6276</v>
      </c>
      <c r="D19">
        <v>339.05654191970825</v>
      </c>
      <c r="E19">
        <v>6712</v>
      </c>
      <c r="F19">
        <v>60.026778221130371</v>
      </c>
      <c r="G19">
        <v>6698</v>
      </c>
      <c r="H19">
        <v>2.9480457305908203E-3</v>
      </c>
      <c r="I19">
        <v>9101</v>
      </c>
      <c r="J19">
        <v>6276</v>
      </c>
      <c r="K19">
        <v>0</v>
      </c>
      <c r="L19" s="3" t="s">
        <v>93</v>
      </c>
      <c r="M19" s="3" t="s">
        <v>158</v>
      </c>
      <c r="N19" s="8" t="s">
        <v>220</v>
      </c>
      <c r="P19">
        <v>9542</v>
      </c>
      <c r="Q19">
        <f>Tableau1[[#This Row],[heur_best]]-P19</f>
        <v>-441</v>
      </c>
    </row>
    <row r="20" spans="1:17">
      <c r="A20" t="s">
        <v>29</v>
      </c>
      <c r="B20">
        <v>60.027707815170288</v>
      </c>
      <c r="C20">
        <v>520</v>
      </c>
      <c r="D20">
        <v>60.002247095108032</v>
      </c>
      <c r="E20">
        <v>1390.0000000000002</v>
      </c>
      <c r="F20">
        <v>60.032427072525024</v>
      </c>
      <c r="G20">
        <v>1300</v>
      </c>
      <c r="H20">
        <v>3.2718181610107422E-3</v>
      </c>
      <c r="I20">
        <v>1942</v>
      </c>
      <c r="J20">
        <v>411</v>
      </c>
      <c r="K20">
        <v>26.520681265206814</v>
      </c>
      <c r="L20" s="3" t="s">
        <v>94</v>
      </c>
      <c r="M20" s="3" t="s">
        <v>159</v>
      </c>
      <c r="N20" s="8" t="s">
        <v>221</v>
      </c>
      <c r="P20">
        <v>2297</v>
      </c>
      <c r="Q20">
        <f>Tableau1[[#This Row],[heur_best]]-P20</f>
        <v>-355</v>
      </c>
    </row>
    <row r="21" spans="1:17">
      <c r="A21" t="s">
        <v>30</v>
      </c>
      <c r="B21">
        <v>89.221212863922119</v>
      </c>
      <c r="C21">
        <v>8951</v>
      </c>
      <c r="D21">
        <v>60.00126314163208</v>
      </c>
      <c r="E21">
        <v>10162.999999999998</v>
      </c>
      <c r="F21">
        <v>60.024523973464966</v>
      </c>
      <c r="G21">
        <v>10194</v>
      </c>
      <c r="H21">
        <v>3.47900390625E-3</v>
      </c>
      <c r="I21">
        <v>13178</v>
      </c>
      <c r="J21">
        <v>8400</v>
      </c>
      <c r="K21">
        <v>6.5595238095238093</v>
      </c>
      <c r="L21" s="3" t="s">
        <v>95</v>
      </c>
      <c r="M21" s="3" t="s">
        <v>160</v>
      </c>
      <c r="N21" s="8" t="s">
        <v>222</v>
      </c>
      <c r="P21">
        <v>13768</v>
      </c>
      <c r="Q21">
        <f>Tableau1[[#This Row],[heur_best]]-P21</f>
        <v>-590</v>
      </c>
    </row>
    <row r="22" spans="1:17">
      <c r="A22" t="s">
        <v>31</v>
      </c>
      <c r="B22">
        <v>98.107089996337891</v>
      </c>
      <c r="C22">
        <v>415</v>
      </c>
      <c r="D22">
        <v>60.00282096862793</v>
      </c>
      <c r="E22">
        <v>1277.0000000000002</v>
      </c>
      <c r="F22">
        <v>60.047852039337158</v>
      </c>
      <c r="G22">
        <v>1188.9999999935001</v>
      </c>
      <c r="H22">
        <v>3.5569667816162109E-3</v>
      </c>
      <c r="I22">
        <v>1650</v>
      </c>
      <c r="J22">
        <v>277</v>
      </c>
      <c r="K22">
        <v>49.819494584837543</v>
      </c>
      <c r="L22" s="3" t="s">
        <v>96</v>
      </c>
      <c r="M22" s="3" t="s">
        <v>161</v>
      </c>
      <c r="N22" s="8" t="s">
        <v>223</v>
      </c>
      <c r="P22">
        <v>2051</v>
      </c>
      <c r="Q22">
        <f>Tableau1[[#This Row],[heur_best]]-P22</f>
        <v>-401</v>
      </c>
    </row>
    <row r="23" spans="1:17">
      <c r="A23" t="s">
        <v>32</v>
      </c>
      <c r="B23">
        <v>60.030541896820068</v>
      </c>
      <c r="C23">
        <v>6720</v>
      </c>
      <c r="D23">
        <v>60.001485109329224</v>
      </c>
      <c r="E23">
        <v>6987</v>
      </c>
      <c r="F23">
        <v>60.022426128387451</v>
      </c>
      <c r="G23">
        <v>6987</v>
      </c>
      <c r="H23">
        <v>0.45577192306518555</v>
      </c>
      <c r="I23">
        <v>9975</v>
      </c>
      <c r="J23">
        <v>6720</v>
      </c>
      <c r="K23">
        <v>0</v>
      </c>
      <c r="L23" s="3" t="s">
        <v>97</v>
      </c>
      <c r="M23" s="3" t="s">
        <v>162</v>
      </c>
      <c r="N23" s="8" t="s">
        <v>224</v>
      </c>
      <c r="P23">
        <v>11573</v>
      </c>
      <c r="Q23">
        <f>Tableau1[[#This Row],[heur_best]]-P23</f>
        <v>-1598</v>
      </c>
    </row>
    <row r="24" spans="1:17">
      <c r="A24" t="s">
        <v>33</v>
      </c>
      <c r="B24">
        <v>67.935751914978027</v>
      </c>
      <c r="C24">
        <v>321</v>
      </c>
      <c r="D24">
        <v>60.001747131347656</v>
      </c>
      <c r="E24">
        <v>679.00000000000011</v>
      </c>
      <c r="F24">
        <v>60.044286966323853</v>
      </c>
      <c r="G24">
        <v>668</v>
      </c>
      <c r="H24">
        <v>3.4861564636230469E-3</v>
      </c>
      <c r="I24">
        <v>1110</v>
      </c>
      <c r="J24">
        <v>201</v>
      </c>
      <c r="K24">
        <v>59.701492537313428</v>
      </c>
      <c r="L24" s="3" t="s">
        <v>98</v>
      </c>
      <c r="M24" s="3" t="s">
        <v>163</v>
      </c>
      <c r="N24" s="8" t="s">
        <v>225</v>
      </c>
      <c r="P24">
        <v>1466</v>
      </c>
      <c r="Q24">
        <f>Tableau1[[#This Row],[heur_best]]-P24</f>
        <v>-356</v>
      </c>
    </row>
    <row r="25" spans="1:17">
      <c r="A25" t="s">
        <v>34</v>
      </c>
      <c r="B25">
        <v>60.025779008865356</v>
      </c>
      <c r="C25">
        <v>8079</v>
      </c>
      <c r="D25">
        <v>60.001643896102905</v>
      </c>
      <c r="E25">
        <v>9442.0000000000018</v>
      </c>
      <c r="F25">
        <v>60.019099950790405</v>
      </c>
      <c r="G25">
        <v>9262</v>
      </c>
      <c r="H25">
        <v>3.6380290985107422E-3</v>
      </c>
      <c r="I25">
        <v>11792</v>
      </c>
      <c r="J25">
        <v>8079</v>
      </c>
      <c r="K25">
        <v>0</v>
      </c>
      <c r="L25" s="3" t="s">
        <v>99</v>
      </c>
      <c r="M25" s="3" t="s">
        <v>164</v>
      </c>
      <c r="N25" s="8" t="s">
        <v>226</v>
      </c>
      <c r="P25">
        <v>14677</v>
      </c>
      <c r="Q25">
        <f>Tableau1[[#This Row],[heur_best]]-P25</f>
        <v>-2885</v>
      </c>
    </row>
    <row r="26" spans="1:17">
      <c r="A26" t="s">
        <v>35</v>
      </c>
      <c r="B26">
        <v>60.029653072357178</v>
      </c>
      <c r="C26">
        <v>541</v>
      </c>
      <c r="D26">
        <v>60.005070924758911</v>
      </c>
      <c r="E26">
        <v>2193.0000000000005</v>
      </c>
      <c r="F26">
        <v>60.026777029037476</v>
      </c>
      <c r="G26">
        <v>2039</v>
      </c>
      <c r="H26">
        <v>4.6889781951904297E-3</v>
      </c>
      <c r="I26">
        <v>2497</v>
      </c>
      <c r="J26">
        <v>455</v>
      </c>
      <c r="K26">
        <v>18.901098901098901</v>
      </c>
      <c r="L26" s="3" t="s">
        <v>100</v>
      </c>
      <c r="M26" s="3" t="s">
        <v>165</v>
      </c>
      <c r="N26" s="8" t="s">
        <v>227</v>
      </c>
      <c r="P26">
        <v>2963</v>
      </c>
      <c r="Q26">
        <f>Tableau1[[#This Row],[heur_best]]-P26</f>
        <v>-466</v>
      </c>
    </row>
    <row r="27" spans="1:17">
      <c r="A27" t="s">
        <v>36</v>
      </c>
      <c r="B27">
        <v>60.680546998977661</v>
      </c>
      <c r="C27">
        <v>8433</v>
      </c>
      <c r="D27">
        <v>60.006633996963501</v>
      </c>
      <c r="E27">
        <v>9576</v>
      </c>
      <c r="F27">
        <v>60.025295972824097</v>
      </c>
      <c r="G27">
        <v>9586</v>
      </c>
      <c r="H27">
        <v>5.3091049194335938E-3</v>
      </c>
      <c r="I27">
        <v>11600</v>
      </c>
      <c r="J27">
        <v>8326</v>
      </c>
      <c r="K27">
        <v>1.2851309152053807</v>
      </c>
      <c r="L27" s="3" t="s">
        <v>101</v>
      </c>
      <c r="M27" s="3" t="s">
        <v>166</v>
      </c>
      <c r="N27" s="8" t="s">
        <v>228</v>
      </c>
      <c r="P27">
        <v>14922</v>
      </c>
      <c r="Q27">
        <f>Tableau1[[#This Row],[heur_best]]-P27</f>
        <v>-3322</v>
      </c>
    </row>
    <row r="28" spans="1:17">
      <c r="A28" t="s">
        <v>37</v>
      </c>
      <c r="B28">
        <v>60.698033809661865</v>
      </c>
      <c r="C28">
        <v>351</v>
      </c>
      <c r="D28">
        <v>60.002751111984253</v>
      </c>
      <c r="E28">
        <v>2000</v>
      </c>
      <c r="F28">
        <v>60.032979011535645</v>
      </c>
      <c r="G28">
        <v>1858</v>
      </c>
      <c r="H28">
        <v>7.8198909759521484E-3</v>
      </c>
      <c r="I28">
        <v>2847</v>
      </c>
      <c r="J28">
        <v>307</v>
      </c>
      <c r="K28">
        <v>14.332247557003258</v>
      </c>
      <c r="L28" s="3" t="s">
        <v>102</v>
      </c>
      <c r="M28" s="3" t="s">
        <v>167</v>
      </c>
      <c r="N28" s="8" t="s">
        <v>229</v>
      </c>
      <c r="P28">
        <v>3351</v>
      </c>
      <c r="Q28">
        <f>Tableau1[[#This Row],[heur_best]]-P28</f>
        <v>-504</v>
      </c>
    </row>
    <row r="29" spans="1:17">
      <c r="A29" t="s">
        <v>38</v>
      </c>
      <c r="B29">
        <v>60.0332190990448</v>
      </c>
      <c r="C29">
        <v>12523</v>
      </c>
      <c r="D29">
        <v>60.493386030197144</v>
      </c>
      <c r="E29">
        <v>15321</v>
      </c>
      <c r="F29">
        <v>60.041465044021606</v>
      </c>
      <c r="G29">
        <v>14890</v>
      </c>
      <c r="H29">
        <v>6.3800811767578125E-3</v>
      </c>
      <c r="I29">
        <v>17055</v>
      </c>
      <c r="J29">
        <v>12344</v>
      </c>
      <c r="K29">
        <v>1.4500972132209979</v>
      </c>
      <c r="L29" s="3" t="s">
        <v>103</v>
      </c>
      <c r="M29" s="3" t="s">
        <v>168</v>
      </c>
      <c r="N29" s="8" t="s">
        <v>230</v>
      </c>
      <c r="P29">
        <v>20808</v>
      </c>
      <c r="Q29">
        <f>Tableau1[[#This Row],[heur_best]]-P29</f>
        <v>-3753</v>
      </c>
    </row>
    <row r="30" spans="1:17">
      <c r="A30" t="s">
        <v>39</v>
      </c>
      <c r="B30">
        <v>60.034879922866821</v>
      </c>
      <c r="C30">
        <v>325</v>
      </c>
      <c r="D30">
        <v>60.004819869995117</v>
      </c>
      <c r="E30">
        <v>2552</v>
      </c>
      <c r="F30">
        <v>60.028785943984985</v>
      </c>
      <c r="G30">
        <v>2017</v>
      </c>
      <c r="H30">
        <v>0.15072298049926758</v>
      </c>
      <c r="I30">
        <v>3046</v>
      </c>
      <c r="J30">
        <v>154</v>
      </c>
      <c r="K30">
        <v>111.03896103896105</v>
      </c>
      <c r="L30" s="3" t="s">
        <v>104</v>
      </c>
      <c r="M30" s="3" t="s">
        <v>169</v>
      </c>
      <c r="N30" s="8" t="s">
        <v>231</v>
      </c>
      <c r="P30">
        <v>3723</v>
      </c>
      <c r="Q30">
        <f>Tableau1[[#This Row],[heur_best]]-P30</f>
        <v>-677</v>
      </c>
    </row>
    <row r="31" spans="1:17">
      <c r="A31" t="s">
        <v>40</v>
      </c>
      <c r="B31">
        <v>60.035778999328613</v>
      </c>
      <c r="C31">
        <v>14151</v>
      </c>
      <c r="D31">
        <v>60.003790140151978</v>
      </c>
      <c r="E31">
        <v>15572.999999999998</v>
      </c>
      <c r="F31">
        <v>60.02551794052124</v>
      </c>
      <c r="G31">
        <v>14999</v>
      </c>
      <c r="H31">
        <v>8.1989765167236328E-3</v>
      </c>
      <c r="I31">
        <v>18296</v>
      </c>
      <c r="J31">
        <v>14172</v>
      </c>
      <c r="K31">
        <v>-0.14817950889077053</v>
      </c>
      <c r="L31" s="3" t="s">
        <v>105</v>
      </c>
      <c r="M31" s="3" t="s">
        <v>170</v>
      </c>
      <c r="N31" s="8" t="s">
        <v>232</v>
      </c>
      <c r="P31">
        <v>22109</v>
      </c>
      <c r="Q31">
        <f>Tableau1[[#This Row],[heur_best]]-P31</f>
        <v>-3813</v>
      </c>
    </row>
    <row r="32" spans="1:17">
      <c r="A32" t="s">
        <v>41</v>
      </c>
      <c r="B32">
        <v>60.053622961044312</v>
      </c>
      <c r="C32">
        <v>1155</v>
      </c>
      <c r="D32">
        <v>60.049686908721924</v>
      </c>
      <c r="E32">
        <v>3316</v>
      </c>
      <c r="F32">
        <v>60.033746004104614</v>
      </c>
      <c r="G32">
        <v>3424</v>
      </c>
      <c r="H32">
        <v>1.9201993942260742E-2</v>
      </c>
      <c r="I32">
        <v>4380</v>
      </c>
      <c r="J32">
        <v>565</v>
      </c>
      <c r="K32">
        <v>104.42477876106196</v>
      </c>
      <c r="L32" s="3" t="s">
        <v>106</v>
      </c>
      <c r="M32" s="3" t="s">
        <v>171</v>
      </c>
      <c r="N32" s="8" t="s">
        <v>233</v>
      </c>
      <c r="P32">
        <v>5231</v>
      </c>
      <c r="Q32">
        <f>Tableau1[[#This Row],[heur_best]]-P32</f>
        <v>-851</v>
      </c>
    </row>
    <row r="33" spans="1:17">
      <c r="A33" t="s">
        <v>42</v>
      </c>
      <c r="B33">
        <v>60.164866924285889</v>
      </c>
      <c r="C33">
        <v>9445</v>
      </c>
      <c r="D33">
        <v>60.003926992416382</v>
      </c>
      <c r="E33">
        <v>12293.000000000005</v>
      </c>
      <c r="F33">
        <v>60.035059928894043</v>
      </c>
      <c r="G33">
        <v>11398</v>
      </c>
      <c r="H33">
        <v>0.22658300399780273</v>
      </c>
      <c r="I33">
        <v>12803</v>
      </c>
      <c r="J33">
        <v>9755</v>
      </c>
      <c r="K33">
        <v>-3.1778575089697592</v>
      </c>
      <c r="L33" s="3" t="s">
        <v>107</v>
      </c>
      <c r="M33" s="3" t="s">
        <v>172</v>
      </c>
      <c r="N33" s="8" t="s">
        <v>234</v>
      </c>
      <c r="P33">
        <v>16113</v>
      </c>
      <c r="Q33">
        <f>Tableau1[[#This Row],[heur_best]]-P33</f>
        <v>-3310</v>
      </c>
    </row>
    <row r="34" spans="1:17">
      <c r="A34" t="s">
        <v>43</v>
      </c>
      <c r="B34">
        <v>60.049369096755981</v>
      </c>
      <c r="C34">
        <v>316</v>
      </c>
      <c r="D34">
        <v>60.005780220031738</v>
      </c>
      <c r="E34">
        <v>1688.0000000000002</v>
      </c>
      <c r="F34">
        <v>60.045938014984131</v>
      </c>
      <c r="G34">
        <v>1392</v>
      </c>
      <c r="H34">
        <v>2.1914005279541016E-2</v>
      </c>
      <c r="I34">
        <v>3060</v>
      </c>
      <c r="J34">
        <v>251</v>
      </c>
      <c r="K34">
        <v>25.89641434262948</v>
      </c>
      <c r="L34" s="3" t="s">
        <v>108</v>
      </c>
      <c r="M34" s="3" t="s">
        <v>173</v>
      </c>
      <c r="N34" s="8" t="s">
        <v>235</v>
      </c>
      <c r="P34">
        <v>4059</v>
      </c>
      <c r="Q34">
        <f>Tableau1[[#This Row],[heur_best]]-P34</f>
        <v>-999</v>
      </c>
    </row>
    <row r="35" spans="1:17">
      <c r="A35" t="s">
        <v>44</v>
      </c>
      <c r="B35">
        <v>60.054545164108276</v>
      </c>
      <c r="C35">
        <v>13956</v>
      </c>
      <c r="D35">
        <v>60.005483150482178</v>
      </c>
      <c r="E35">
        <v>15833.999999999991</v>
      </c>
      <c r="F35">
        <v>60.03771710395813</v>
      </c>
      <c r="G35">
        <v>15410</v>
      </c>
      <c r="H35">
        <v>2.1447896957397461E-2</v>
      </c>
      <c r="I35">
        <v>18825</v>
      </c>
      <c r="J35">
        <v>14149</v>
      </c>
      <c r="K35">
        <v>-1.3640539967488869</v>
      </c>
      <c r="L35" s="3" t="s">
        <v>109</v>
      </c>
      <c r="M35" s="3" t="s">
        <v>174</v>
      </c>
      <c r="N35" s="8" t="s">
        <v>236</v>
      </c>
      <c r="P35">
        <v>22993</v>
      </c>
      <c r="Q35">
        <f>Tableau1[[#This Row],[heur_best]]-P35</f>
        <v>-4168</v>
      </c>
    </row>
    <row r="36" spans="1:17">
      <c r="A36" t="s">
        <v>45</v>
      </c>
      <c r="B36">
        <v>7.0101022720336914E-2</v>
      </c>
      <c r="C36">
        <v>1767</v>
      </c>
      <c r="D36">
        <v>1.1148929595947266E-2</v>
      </c>
      <c r="E36">
        <v>1767.0000000000002</v>
      </c>
      <c r="F36">
        <v>6.3006877899169922E-2</v>
      </c>
      <c r="G36">
        <v>1767</v>
      </c>
      <c r="H36">
        <v>1.1560916900634766E-3</v>
      </c>
      <c r="I36">
        <v>1767</v>
      </c>
      <c r="J36">
        <v>1505</v>
      </c>
      <c r="K36">
        <v>17.408637873754156</v>
      </c>
      <c r="L36" s="3" t="s">
        <v>110</v>
      </c>
      <c r="M36" s="3" t="s">
        <v>175</v>
      </c>
      <c r="N36" s="8" t="s">
        <v>237</v>
      </c>
      <c r="P36">
        <v>3004</v>
      </c>
      <c r="Q36">
        <f>Tableau1[[#This Row],[heur_best]]-P36</f>
        <v>-1237</v>
      </c>
    </row>
    <row r="37" spans="1:17">
      <c r="A37" t="s">
        <v>46</v>
      </c>
      <c r="B37">
        <v>0.3467109203338623</v>
      </c>
      <c r="C37">
        <v>3283</v>
      </c>
      <c r="D37">
        <v>1.2747049331665039E-2</v>
      </c>
      <c r="E37">
        <v>3283</v>
      </c>
      <c r="F37">
        <v>6.8902969360351563E-2</v>
      </c>
      <c r="G37">
        <v>3283</v>
      </c>
      <c r="H37">
        <v>1.1069774627685547E-3</v>
      </c>
      <c r="I37">
        <v>3283</v>
      </c>
      <c r="J37">
        <v>2973</v>
      </c>
      <c r="K37">
        <v>10.427177934746048</v>
      </c>
      <c r="L37" s="3" t="s">
        <v>111</v>
      </c>
      <c r="M37" s="3" t="s">
        <v>176</v>
      </c>
      <c r="N37" s="8" t="s">
        <v>176</v>
      </c>
      <c r="P37">
        <v>3399</v>
      </c>
      <c r="Q37">
        <f>Tableau1[[#This Row],[heur_best]]-P37</f>
        <v>-116</v>
      </c>
    </row>
    <row r="38" spans="1:17">
      <c r="A38" t="s">
        <v>47</v>
      </c>
      <c r="B38">
        <v>60.10204005241394</v>
      </c>
      <c r="C38">
        <v>219</v>
      </c>
      <c r="D38">
        <v>60.008705854415894</v>
      </c>
      <c r="E38">
        <v>1343</v>
      </c>
      <c r="F38">
        <v>60.047652959823608</v>
      </c>
      <c r="G38">
        <v>906</v>
      </c>
      <c r="H38">
        <v>2.5677204132080078E-2</v>
      </c>
      <c r="I38">
        <v>2356</v>
      </c>
      <c r="J38">
        <v>200</v>
      </c>
      <c r="K38">
        <v>9.5</v>
      </c>
      <c r="L38" s="3" t="s">
        <v>112</v>
      </c>
      <c r="M38" s="3" t="s">
        <v>177</v>
      </c>
      <c r="N38" s="8" t="s">
        <v>238</v>
      </c>
      <c r="P38">
        <v>3472</v>
      </c>
      <c r="Q38">
        <f>Tableau1[[#This Row],[heur_best]]-P38</f>
        <v>-1116</v>
      </c>
    </row>
    <row r="39" spans="1:17">
      <c r="A39" t="s">
        <v>48</v>
      </c>
      <c r="B39">
        <v>60.091081857681274</v>
      </c>
      <c r="C39">
        <v>9825</v>
      </c>
      <c r="D39">
        <v>60.008171796798706</v>
      </c>
      <c r="E39">
        <v>12060.999999999998</v>
      </c>
      <c r="F39">
        <v>60.044909000396729</v>
      </c>
      <c r="G39">
        <v>10684.999999994001</v>
      </c>
      <c r="H39">
        <v>2.519989013671875E-2</v>
      </c>
      <c r="I39">
        <v>14358</v>
      </c>
      <c r="J39">
        <v>10020</v>
      </c>
      <c r="K39">
        <v>-1.9461077844311379</v>
      </c>
      <c r="L39" s="3" t="s">
        <v>113</v>
      </c>
      <c r="M39" s="3" t="s">
        <v>178</v>
      </c>
      <c r="N39" s="8" t="s">
        <v>239</v>
      </c>
      <c r="P39">
        <v>18891</v>
      </c>
      <c r="Q39">
        <f>Tableau1[[#This Row],[heur_best]]-P39</f>
        <v>-4533</v>
      </c>
    </row>
    <row r="40" spans="1:17">
      <c r="A40" t="s">
        <v>49</v>
      </c>
      <c r="B40">
        <v>60.087639093399048</v>
      </c>
      <c r="C40">
        <v>342</v>
      </c>
      <c r="D40">
        <v>60.01069188117981</v>
      </c>
      <c r="E40">
        <v>3070.9999999999995</v>
      </c>
      <c r="F40">
        <v>60.061674833297729</v>
      </c>
      <c r="G40">
        <v>2229</v>
      </c>
      <c r="H40">
        <v>9.3989133834838867E-2</v>
      </c>
      <c r="I40">
        <v>4432</v>
      </c>
      <c r="J40">
        <v>239</v>
      </c>
      <c r="K40">
        <v>43.096234309623433</v>
      </c>
      <c r="L40" s="3" t="s">
        <v>114</v>
      </c>
      <c r="M40" s="3" t="s">
        <v>179</v>
      </c>
      <c r="N40" s="8" t="s">
        <v>240</v>
      </c>
      <c r="P40">
        <v>6133</v>
      </c>
      <c r="Q40">
        <f>Tableau1[[#This Row],[heur_best]]-P40</f>
        <v>-1701</v>
      </c>
    </row>
    <row r="41" spans="1:17">
      <c r="A41" t="s">
        <v>50</v>
      </c>
      <c r="B41">
        <v>60.088854074478149</v>
      </c>
      <c r="C41">
        <v>11306</v>
      </c>
      <c r="D41">
        <v>60.008476972579956</v>
      </c>
      <c r="E41">
        <v>13869</v>
      </c>
      <c r="F41">
        <v>60.057705163955688</v>
      </c>
      <c r="G41">
        <v>13062</v>
      </c>
      <c r="H41">
        <v>2.9520988464355469E-2</v>
      </c>
      <c r="I41">
        <v>17179</v>
      </c>
      <c r="J41">
        <v>10774</v>
      </c>
      <c r="K41">
        <v>4.9378132541303144</v>
      </c>
      <c r="L41" s="3" t="s">
        <v>115</v>
      </c>
      <c r="M41" s="3" t="s">
        <v>180</v>
      </c>
      <c r="N41" s="8" t="s">
        <v>241</v>
      </c>
      <c r="P41">
        <v>23624</v>
      </c>
      <c r="Q41">
        <f>Tableau1[[#This Row],[heur_best]]-P41</f>
        <v>-6445</v>
      </c>
    </row>
    <row r="42" spans="1:17">
      <c r="A42" t="s">
        <v>51</v>
      </c>
      <c r="B42">
        <v>8.366703987121582E-2</v>
      </c>
      <c r="C42">
        <v>3307</v>
      </c>
      <c r="D42">
        <v>1.0180950164794922E-2</v>
      </c>
      <c r="E42">
        <v>3306.9999999999995</v>
      </c>
      <c r="F42">
        <v>9.1865062713623047E-2</v>
      </c>
      <c r="G42">
        <v>3307</v>
      </c>
      <c r="H42">
        <v>1.3260841369628906E-3</v>
      </c>
      <c r="I42">
        <v>3859</v>
      </c>
      <c r="J42">
        <v>2554</v>
      </c>
      <c r="K42">
        <v>29.483163664839452</v>
      </c>
      <c r="L42" s="3" t="s">
        <v>116</v>
      </c>
      <c r="M42" s="3" t="s">
        <v>181</v>
      </c>
      <c r="N42" s="8" t="s">
        <v>242</v>
      </c>
      <c r="P42">
        <v>3946</v>
      </c>
      <c r="Q42">
        <f>Tableau1[[#This Row],[heur_best]]-P42</f>
        <v>-87</v>
      </c>
    </row>
    <row r="43" spans="1:17">
      <c r="A43" t="s">
        <v>52</v>
      </c>
      <c r="B43">
        <v>0.32499790191650391</v>
      </c>
      <c r="C43">
        <v>3087</v>
      </c>
      <c r="D43">
        <v>1.666712760925293E-2</v>
      </c>
      <c r="E43">
        <v>3087.0000000000005</v>
      </c>
      <c r="F43">
        <v>9.6657991409301758E-2</v>
      </c>
      <c r="G43">
        <v>3087</v>
      </c>
      <c r="H43">
        <v>1.2071132659912109E-3</v>
      </c>
      <c r="I43">
        <v>3348</v>
      </c>
      <c r="J43">
        <v>3022</v>
      </c>
      <c r="K43">
        <v>2.1508934480476505</v>
      </c>
      <c r="L43" s="3" t="s">
        <v>117</v>
      </c>
      <c r="M43" s="3" t="s">
        <v>182</v>
      </c>
      <c r="N43" s="8" t="s">
        <v>243</v>
      </c>
      <c r="P43">
        <v>3087</v>
      </c>
      <c r="Q43">
        <f>Tableau1[[#This Row],[heur_best]]-P43</f>
        <v>261</v>
      </c>
    </row>
    <row r="44" spans="1:17">
      <c r="A44" t="s">
        <v>53</v>
      </c>
      <c r="B44">
        <v>60.09229302406311</v>
      </c>
      <c r="C44">
        <v>417</v>
      </c>
      <c r="D44">
        <v>60.011914968490601</v>
      </c>
      <c r="E44">
        <v>2403.9999999999991</v>
      </c>
      <c r="F44">
        <v>60.060015916824341</v>
      </c>
      <c r="G44">
        <v>2011</v>
      </c>
      <c r="H44">
        <v>2.7562856674194336E-2</v>
      </c>
      <c r="I44">
        <v>3285</v>
      </c>
      <c r="J44">
        <v>318</v>
      </c>
      <c r="K44">
        <v>31.132075471698112</v>
      </c>
      <c r="L44" s="3" t="s">
        <v>118</v>
      </c>
      <c r="M44" s="3" t="s">
        <v>183</v>
      </c>
      <c r="N44" s="8" t="s">
        <v>244</v>
      </c>
      <c r="P44">
        <v>5033</v>
      </c>
      <c r="Q44">
        <f>Tableau1[[#This Row],[heur_best]]-P44</f>
        <v>-1748</v>
      </c>
    </row>
    <row r="45" spans="1:17">
      <c r="A45" t="s">
        <v>54</v>
      </c>
      <c r="B45">
        <v>60.098665952682495</v>
      </c>
      <c r="C45">
        <v>17091</v>
      </c>
      <c r="D45">
        <v>60.010687112808228</v>
      </c>
      <c r="E45">
        <v>18261.000000000004</v>
      </c>
      <c r="F45">
        <v>60.060321092605591</v>
      </c>
      <c r="G45">
        <v>17056</v>
      </c>
      <c r="H45">
        <v>3.2946109771728516E-2</v>
      </c>
      <c r="I45">
        <v>19393</v>
      </c>
      <c r="J45">
        <v>16018</v>
      </c>
      <c r="K45">
        <v>6.4802097640154823</v>
      </c>
      <c r="L45" s="3" t="s">
        <v>119</v>
      </c>
      <c r="M45" s="3" t="s">
        <v>184</v>
      </c>
      <c r="N45" s="8" t="s">
        <v>245</v>
      </c>
      <c r="P45">
        <v>26135</v>
      </c>
      <c r="Q45">
        <f>Tableau1[[#This Row],[heur_best]]-P45</f>
        <v>-6742</v>
      </c>
    </row>
    <row r="46" spans="1:17">
      <c r="A46" t="s">
        <v>55</v>
      </c>
      <c r="B46">
        <v>60.106107950210571</v>
      </c>
      <c r="C46">
        <v>564</v>
      </c>
      <c r="D46">
        <v>60.011171102523804</v>
      </c>
      <c r="E46">
        <v>3307.9999999999995</v>
      </c>
      <c r="F46">
        <v>60.07756495475769</v>
      </c>
      <c r="G46">
        <v>2305.9999999820002</v>
      </c>
      <c r="H46">
        <v>8.3590984344482422E-2</v>
      </c>
      <c r="I46">
        <v>3943</v>
      </c>
      <c r="J46">
        <v>444</v>
      </c>
      <c r="K46">
        <v>27.027027027027028</v>
      </c>
      <c r="L46" s="3" t="s">
        <v>120</v>
      </c>
      <c r="M46" s="3" t="s">
        <v>185</v>
      </c>
      <c r="N46" s="8" t="s">
        <v>246</v>
      </c>
      <c r="P46">
        <v>6046</v>
      </c>
      <c r="Q46">
        <f>Tableau1[[#This Row],[heur_best]]-P46</f>
        <v>-2103</v>
      </c>
    </row>
    <row r="47" spans="1:17">
      <c r="A47" t="s">
        <v>56</v>
      </c>
      <c r="B47">
        <v>60.122932910919189</v>
      </c>
      <c r="C47">
        <v>18052</v>
      </c>
      <c r="D47">
        <v>60.011226892471313</v>
      </c>
      <c r="E47">
        <v>20578.000000000007</v>
      </c>
      <c r="F47">
        <v>60.059226989746094</v>
      </c>
      <c r="G47">
        <v>19328</v>
      </c>
      <c r="H47">
        <v>7.5150012969970703E-2</v>
      </c>
      <c r="I47">
        <v>22587</v>
      </c>
      <c r="J47">
        <v>18912</v>
      </c>
      <c r="K47">
        <v>-4.5473773265651438</v>
      </c>
      <c r="L47" s="3" t="s">
        <v>121</v>
      </c>
      <c r="M47" s="3" t="s">
        <v>186</v>
      </c>
      <c r="N47" s="8" t="s">
        <v>247</v>
      </c>
      <c r="P47">
        <v>29344</v>
      </c>
      <c r="Q47">
        <f>Tableau1[[#This Row],[heur_best]]-P47</f>
        <v>-6757</v>
      </c>
    </row>
    <row r="48" spans="1:17">
      <c r="A48" t="s">
        <v>57</v>
      </c>
      <c r="B48">
        <v>6.9846868515014648E-2</v>
      </c>
      <c r="C48">
        <v>2066</v>
      </c>
      <c r="D48">
        <v>1.7971992492675781E-2</v>
      </c>
      <c r="E48">
        <v>2066</v>
      </c>
      <c r="F48">
        <v>6.8759918212890625E-2</v>
      </c>
      <c r="G48">
        <v>2066</v>
      </c>
      <c r="H48">
        <v>1.3659000396728516E-3</v>
      </c>
      <c r="I48">
        <v>3322</v>
      </c>
      <c r="J48">
        <v>1857</v>
      </c>
      <c r="K48">
        <v>11.254711900915455</v>
      </c>
      <c r="L48" s="3" t="s">
        <v>122</v>
      </c>
      <c r="M48" s="3" t="s">
        <v>187</v>
      </c>
      <c r="N48" s="8" t="s">
        <v>187</v>
      </c>
      <c r="P48">
        <v>3952</v>
      </c>
      <c r="Q48">
        <f>Tableau1[[#This Row],[heur_best]]-P48</f>
        <v>-630</v>
      </c>
    </row>
    <row r="49" spans="1:17">
      <c r="A49" t="s">
        <v>58</v>
      </c>
      <c r="B49">
        <v>0.46118807792663574</v>
      </c>
      <c r="C49">
        <v>3132</v>
      </c>
      <c r="D49">
        <v>5.902099609375E-2</v>
      </c>
      <c r="E49">
        <v>3132</v>
      </c>
      <c r="F49">
        <v>0.10576009750366211</v>
      </c>
      <c r="G49">
        <v>3132</v>
      </c>
      <c r="H49">
        <v>1.3930797576904297E-3</v>
      </c>
      <c r="I49">
        <v>3380</v>
      </c>
      <c r="J49">
        <v>2983</v>
      </c>
      <c r="K49">
        <v>4.9949715051961112</v>
      </c>
      <c r="L49" s="3" t="s">
        <v>123</v>
      </c>
      <c r="M49" s="3" t="s">
        <v>188</v>
      </c>
      <c r="N49" s="8" t="s">
        <v>188</v>
      </c>
      <c r="P49">
        <v>3301</v>
      </c>
      <c r="Q49">
        <f>Tableau1[[#This Row],[heur_best]]-P49</f>
        <v>79</v>
      </c>
    </row>
    <row r="50" spans="1:17">
      <c r="A50" t="s">
        <v>59</v>
      </c>
      <c r="B50">
        <v>60.12766695022583</v>
      </c>
      <c r="C50">
        <v>1313</v>
      </c>
      <c r="D50">
        <v>60.021501064300537</v>
      </c>
      <c r="E50">
        <v>3805.0000000000009</v>
      </c>
      <c r="F50">
        <v>60.082271099090576</v>
      </c>
      <c r="G50">
        <v>3518</v>
      </c>
      <c r="H50">
        <v>3.7856101989746094E-2</v>
      </c>
      <c r="I50">
        <v>4296</v>
      </c>
      <c r="J50">
        <v>1240</v>
      </c>
      <c r="K50">
        <v>5.887096774193548</v>
      </c>
      <c r="L50" s="3" t="s">
        <v>124</v>
      </c>
      <c r="M50" s="3" t="s">
        <v>189</v>
      </c>
      <c r="N50" s="8" t="s">
        <v>248</v>
      </c>
      <c r="P50">
        <v>6241</v>
      </c>
      <c r="Q50">
        <f>Tableau1[[#This Row],[heur_best]]-P50</f>
        <v>-1945</v>
      </c>
    </row>
    <row r="51" spans="1:17">
      <c r="A51" t="s">
        <v>60</v>
      </c>
      <c r="B51">
        <v>62.856171131134033</v>
      </c>
      <c r="C51">
        <v>9081</v>
      </c>
      <c r="D51">
        <v>60.020944118499756</v>
      </c>
      <c r="E51">
        <v>14628.000000000011</v>
      </c>
      <c r="F51">
        <v>60.10157585144043</v>
      </c>
      <c r="G51">
        <v>13451</v>
      </c>
      <c r="H51">
        <v>3.1561136245727539E-2</v>
      </c>
      <c r="I51">
        <v>16329</v>
      </c>
      <c r="J51">
        <v>9372</v>
      </c>
      <c r="K51">
        <v>-3.1049935979513443</v>
      </c>
      <c r="L51" s="3" t="s">
        <v>125</v>
      </c>
      <c r="M51" s="3" t="s">
        <v>190</v>
      </c>
      <c r="N51" s="8" t="s">
        <v>249</v>
      </c>
      <c r="P51">
        <v>24195</v>
      </c>
      <c r="Q51">
        <f>Tableau1[[#This Row],[heur_best]]-P51</f>
        <v>-7866</v>
      </c>
    </row>
    <row r="52" spans="1:17">
      <c r="A52" t="s">
        <v>61</v>
      </c>
      <c r="B52">
        <v>60.142009019851685</v>
      </c>
      <c r="C52">
        <v>342</v>
      </c>
      <c r="D52">
        <v>60.020885944366455</v>
      </c>
      <c r="E52">
        <v>3593.9999999999982</v>
      </c>
      <c r="F52">
        <v>60.108053922653198</v>
      </c>
      <c r="G52">
        <v>2512</v>
      </c>
      <c r="H52">
        <v>4.0589094161987305E-2</v>
      </c>
      <c r="I52">
        <v>5021</v>
      </c>
      <c r="J52">
        <v>255</v>
      </c>
      <c r="K52">
        <v>34.117647058823529</v>
      </c>
      <c r="L52" s="3" t="s">
        <v>126</v>
      </c>
      <c r="M52" s="3" t="s">
        <v>191</v>
      </c>
      <c r="N52" s="8" t="s">
        <v>250</v>
      </c>
      <c r="P52">
        <v>6912</v>
      </c>
      <c r="Q52">
        <f>Tableau1[[#This Row],[heur_best]]-P52</f>
        <v>-1891</v>
      </c>
    </row>
    <row r="53" spans="1:17">
      <c r="A53" t="s">
        <v>62</v>
      </c>
      <c r="B53">
        <v>60.148674964904785</v>
      </c>
      <c r="C53">
        <v>16420</v>
      </c>
      <c r="D53">
        <v>60.016919136047363</v>
      </c>
      <c r="E53">
        <v>18243.999999999996</v>
      </c>
      <c r="F53">
        <v>60.10263204574585</v>
      </c>
      <c r="G53">
        <v>16652</v>
      </c>
      <c r="H53">
        <v>5.3417205810546875E-2</v>
      </c>
      <c r="I53">
        <v>20657</v>
      </c>
      <c r="J53">
        <v>16617</v>
      </c>
      <c r="K53">
        <v>-1.1855328880062588</v>
      </c>
      <c r="L53" s="3" t="s">
        <v>127</v>
      </c>
      <c r="M53" s="3" t="s">
        <v>192</v>
      </c>
      <c r="N53" s="8" t="s">
        <v>251</v>
      </c>
      <c r="P53">
        <v>27330</v>
      </c>
      <c r="Q53">
        <f>Tableau1[[#This Row],[heur_best]]-P53</f>
        <v>-6673</v>
      </c>
    </row>
    <row r="54" spans="1:17">
      <c r="A54" t="s">
        <v>63</v>
      </c>
      <c r="B54">
        <v>0.29654097557067871</v>
      </c>
      <c r="C54">
        <v>3270</v>
      </c>
      <c r="D54">
        <v>2.8154134750366211E-2</v>
      </c>
      <c r="E54">
        <v>3270</v>
      </c>
      <c r="F54">
        <v>0.11057209968566895</v>
      </c>
      <c r="G54">
        <v>3270</v>
      </c>
      <c r="H54">
        <v>1.3689994812011719E-3</v>
      </c>
      <c r="I54">
        <v>3976</v>
      </c>
      <c r="J54">
        <v>2335</v>
      </c>
      <c r="K54">
        <v>40.042826552462529</v>
      </c>
      <c r="L54" s="3" t="s">
        <v>128</v>
      </c>
      <c r="M54" s="3" t="s">
        <v>193</v>
      </c>
      <c r="N54" s="8" t="s">
        <v>193</v>
      </c>
      <c r="P54">
        <v>5797</v>
      </c>
      <c r="Q54">
        <f>Tableau1[[#This Row],[heur_best]]-P54</f>
        <v>-1821</v>
      </c>
    </row>
    <row r="55" spans="1:17">
      <c r="A55" t="s">
        <v>64</v>
      </c>
      <c r="B55">
        <v>0.6643378734588623</v>
      </c>
      <c r="C55">
        <v>3776</v>
      </c>
      <c r="D55">
        <v>5.7200193405151367E-2</v>
      </c>
      <c r="E55">
        <v>3776</v>
      </c>
      <c r="F55">
        <v>0.15953588485717773</v>
      </c>
      <c r="G55">
        <v>3776</v>
      </c>
      <c r="H55">
        <v>1.4760494232177734E-3</v>
      </c>
      <c r="I55">
        <v>4952</v>
      </c>
      <c r="J55">
        <v>3574</v>
      </c>
      <c r="K55">
        <v>5.6519306099608286</v>
      </c>
      <c r="L55" s="3" t="s">
        <v>129</v>
      </c>
      <c r="M55" s="3" t="s">
        <v>194</v>
      </c>
      <c r="N55" s="8" t="s">
        <v>194</v>
      </c>
      <c r="P55">
        <v>4384</v>
      </c>
      <c r="Q55">
        <f>Tableau1[[#This Row],[heur_best]]-P55</f>
        <v>568</v>
      </c>
    </row>
    <row r="56" spans="1:17">
      <c r="A56" t="s">
        <v>65</v>
      </c>
      <c r="B56">
        <v>60.203677892684937</v>
      </c>
      <c r="C56">
        <v>284</v>
      </c>
      <c r="D56">
        <v>60.029278993606567</v>
      </c>
      <c r="E56">
        <v>1070.0000000000007</v>
      </c>
      <c r="F56">
        <v>60.100229024887085</v>
      </c>
      <c r="G56">
        <v>745.99999999900001</v>
      </c>
      <c r="H56">
        <v>5.8542013168334961E-2</v>
      </c>
      <c r="I56">
        <v>1806</v>
      </c>
      <c r="J56">
        <v>227</v>
      </c>
      <c r="K56">
        <v>25.110132158590311</v>
      </c>
      <c r="L56" s="3" t="s">
        <v>130</v>
      </c>
      <c r="M56" s="3" t="s">
        <v>195</v>
      </c>
      <c r="N56" s="8" t="s">
        <v>252</v>
      </c>
      <c r="P56">
        <v>4190</v>
      </c>
      <c r="Q56">
        <f>Tableau1[[#This Row],[heur_best]]-P56</f>
        <v>-2384</v>
      </c>
    </row>
    <row r="57" spans="1:17">
      <c r="A57" t="s">
        <v>66</v>
      </c>
      <c r="B57">
        <v>60.185019969940186</v>
      </c>
      <c r="C57">
        <v>14050</v>
      </c>
      <c r="D57">
        <v>60.02042293548584</v>
      </c>
      <c r="E57">
        <v>20557.000000000004</v>
      </c>
      <c r="F57">
        <v>60.102665185928345</v>
      </c>
      <c r="G57">
        <v>18089</v>
      </c>
      <c r="H57">
        <v>8.6493015289306641E-2</v>
      </c>
      <c r="I57">
        <v>21825</v>
      </c>
      <c r="J57">
        <v>15933</v>
      </c>
      <c r="K57">
        <v>-11.818238875290279</v>
      </c>
      <c r="L57" s="3" t="s">
        <v>131</v>
      </c>
      <c r="M57" s="3" t="s">
        <v>196</v>
      </c>
      <c r="N57" s="8" t="s">
        <v>253</v>
      </c>
      <c r="P57">
        <v>29867</v>
      </c>
      <c r="Q57">
        <f>Tableau1[[#This Row],[heur_best]]-P57</f>
        <v>-8042</v>
      </c>
    </row>
    <row r="58" spans="1:17">
      <c r="A58" t="s">
        <v>67</v>
      </c>
      <c r="B58">
        <v>60.221766948699951</v>
      </c>
      <c r="C58">
        <v>1403</v>
      </c>
      <c r="D58">
        <v>60.019792079925537</v>
      </c>
      <c r="E58">
        <v>4128.9999999999964</v>
      </c>
      <c r="F58">
        <v>60.110625982284546</v>
      </c>
      <c r="G58">
        <v>4071</v>
      </c>
      <c r="H58">
        <v>6.1174154281616211E-2</v>
      </c>
      <c r="I58">
        <v>4435</v>
      </c>
      <c r="J58">
        <v>1253</v>
      </c>
      <c r="K58">
        <v>11.971268954509178</v>
      </c>
      <c r="L58" s="3" t="s">
        <v>132</v>
      </c>
      <c r="M58" s="3" t="s">
        <v>197</v>
      </c>
      <c r="N58" s="8" t="s">
        <v>254</v>
      </c>
      <c r="P58">
        <v>5982</v>
      </c>
      <c r="Q58">
        <f>Tableau1[[#This Row],[heur_best]]-P58</f>
        <v>-1547</v>
      </c>
    </row>
    <row r="59" spans="1:17">
      <c r="A59" t="s">
        <v>68</v>
      </c>
      <c r="B59">
        <v>60.204158782958984</v>
      </c>
      <c r="C59">
        <v>11208</v>
      </c>
      <c r="D59">
        <v>60.036185026168823</v>
      </c>
      <c r="E59">
        <v>17743.000000000007</v>
      </c>
      <c r="F59">
        <v>60.109405040740967</v>
      </c>
      <c r="G59">
        <v>17535</v>
      </c>
      <c r="H59">
        <v>6.2357902526855469E-2</v>
      </c>
      <c r="I59">
        <v>19440</v>
      </c>
      <c r="J59">
        <v>11659</v>
      </c>
      <c r="K59">
        <v>-3.8682562827000604</v>
      </c>
      <c r="L59" s="3" t="s">
        <v>133</v>
      </c>
      <c r="M59" s="3" t="s">
        <v>198</v>
      </c>
      <c r="N59" s="8" t="s">
        <v>255</v>
      </c>
      <c r="P59">
        <v>28055</v>
      </c>
      <c r="Q59">
        <f>Tableau1[[#This Row],[heur_best]]-P59</f>
        <v>-8615</v>
      </c>
    </row>
    <row r="60" spans="1:17">
      <c r="A60" t="s">
        <v>69</v>
      </c>
      <c r="B60">
        <v>0.18232107162475586</v>
      </c>
      <c r="C60">
        <v>3113</v>
      </c>
      <c r="D60">
        <v>6.9263935089111328E-2</v>
      </c>
      <c r="E60">
        <v>3113.0000000000005</v>
      </c>
      <c r="F60">
        <v>0.13039422035217285</v>
      </c>
      <c r="G60">
        <v>3113</v>
      </c>
      <c r="H60">
        <v>1.6300678253173828E-3</v>
      </c>
      <c r="I60">
        <v>4187</v>
      </c>
      <c r="J60">
        <v>2699</v>
      </c>
      <c r="K60">
        <v>15.33901444979622</v>
      </c>
      <c r="L60" s="3" t="s">
        <v>134</v>
      </c>
      <c r="M60" s="3" t="s">
        <v>199</v>
      </c>
      <c r="N60" s="8" t="s">
        <v>256</v>
      </c>
      <c r="P60">
        <v>4948</v>
      </c>
      <c r="Q60">
        <f>Tableau1[[#This Row],[heur_best]]-P60</f>
        <v>-761</v>
      </c>
    </row>
    <row r="61" spans="1:17">
      <c r="A61" t="s">
        <v>70</v>
      </c>
      <c r="B61">
        <v>4.0847890377044678</v>
      </c>
      <c r="C61">
        <v>4181</v>
      </c>
      <c r="D61">
        <v>0.18473696708679199</v>
      </c>
      <c r="E61">
        <v>4181</v>
      </c>
      <c r="F61">
        <v>0.1320350170135498</v>
      </c>
      <c r="G61">
        <v>4181</v>
      </c>
      <c r="H61">
        <v>1.4309883117675781E-3</v>
      </c>
      <c r="I61">
        <v>5284</v>
      </c>
      <c r="J61">
        <v>3529</v>
      </c>
      <c r="K61">
        <v>18.475488807027489</v>
      </c>
      <c r="L61" s="3" t="s">
        <v>135</v>
      </c>
      <c r="M61" s="3" t="s">
        <v>200</v>
      </c>
      <c r="N61" s="8" t="s">
        <v>200</v>
      </c>
      <c r="P61">
        <v>4629</v>
      </c>
      <c r="Q61">
        <f>Tableau1[[#This Row],[heur_best]]-P61</f>
        <v>655</v>
      </c>
    </row>
    <row r="62" spans="1:17">
      <c r="A62" t="s">
        <v>71</v>
      </c>
      <c r="B62">
        <v>60.158818960189819</v>
      </c>
      <c r="C62">
        <v>613</v>
      </c>
      <c r="D62">
        <v>60.026216983795166</v>
      </c>
      <c r="E62">
        <v>4953.0000000000018</v>
      </c>
      <c r="F62">
        <v>60.316869020462036</v>
      </c>
      <c r="G62">
        <v>4724</v>
      </c>
      <c r="H62">
        <v>7.4033975601196289E-2</v>
      </c>
      <c r="I62">
        <v>6008</v>
      </c>
      <c r="J62">
        <v>773</v>
      </c>
      <c r="K62">
        <v>-20.69857697283312</v>
      </c>
      <c r="L62" s="3" t="s">
        <v>136</v>
      </c>
      <c r="M62" s="3" t="s">
        <v>201</v>
      </c>
      <c r="N62" s="8" t="s">
        <v>257</v>
      </c>
      <c r="P62">
        <v>8787</v>
      </c>
      <c r="Q62">
        <f>Tableau1[[#This Row],[heur_best]]-P62</f>
        <v>-2779</v>
      </c>
    </row>
    <row r="63" spans="1:17">
      <c r="A63" t="s">
        <v>72</v>
      </c>
      <c r="B63">
        <v>60.148752927780151</v>
      </c>
      <c r="C63">
        <v>33240</v>
      </c>
      <c r="D63">
        <v>60.027633905410767</v>
      </c>
      <c r="E63">
        <v>40268.999999999993</v>
      </c>
      <c r="F63">
        <v>60.109734058380127</v>
      </c>
      <c r="G63">
        <v>38127</v>
      </c>
      <c r="H63">
        <v>6.4202070236206055E-2</v>
      </c>
      <c r="I63">
        <v>42702</v>
      </c>
      <c r="J63">
        <v>32258</v>
      </c>
      <c r="K63">
        <v>3.0442060884121771</v>
      </c>
      <c r="L63" s="3" t="s">
        <v>137</v>
      </c>
      <c r="M63" s="3" t="s">
        <v>202</v>
      </c>
      <c r="N63" s="8" t="s">
        <v>258</v>
      </c>
      <c r="P63">
        <v>49276</v>
      </c>
      <c r="Q63">
        <f>Tableau1[[#This Row],[heur_best]]-P63</f>
        <v>-6574</v>
      </c>
    </row>
    <row r="64" spans="1:17">
      <c r="A64" t="s">
        <v>73</v>
      </c>
      <c r="B64">
        <v>60.247037887573242</v>
      </c>
      <c r="C64">
        <v>541</v>
      </c>
      <c r="D64">
        <v>60.032263994216919</v>
      </c>
      <c r="E64">
        <v>5176.0000000000027</v>
      </c>
      <c r="F64">
        <v>60.128600835800171</v>
      </c>
      <c r="G64">
        <v>4833</v>
      </c>
      <c r="H64">
        <v>8.7089061737060547E-2</v>
      </c>
      <c r="I64">
        <v>5651</v>
      </c>
      <c r="J64">
        <v>450</v>
      </c>
      <c r="K64">
        <v>20.222222222222221</v>
      </c>
      <c r="L64" s="3" t="s">
        <v>138</v>
      </c>
      <c r="M64" s="3" t="s">
        <v>203</v>
      </c>
      <c r="N64" s="8" t="s">
        <v>259</v>
      </c>
      <c r="P64">
        <v>8114</v>
      </c>
      <c r="Q64">
        <f>Tableau1[[#This Row],[heur_best]]-P64</f>
        <v>-2463</v>
      </c>
    </row>
    <row r="65" spans="1:17">
      <c r="A65" t="s">
        <v>74</v>
      </c>
      <c r="B65">
        <v>60.138264894485474</v>
      </c>
      <c r="C65">
        <v>30618</v>
      </c>
      <c r="D65">
        <v>60.027213096618652</v>
      </c>
      <c r="E65">
        <v>32154.999999999993</v>
      </c>
      <c r="F65">
        <v>60.121855020523071</v>
      </c>
      <c r="G65">
        <v>30818</v>
      </c>
      <c r="H65">
        <v>9.1528177261352539E-2</v>
      </c>
      <c r="I65">
        <v>35541</v>
      </c>
      <c r="J65">
        <v>30532</v>
      </c>
      <c r="K65">
        <v>0.28167168872003145</v>
      </c>
      <c r="L65" s="3" t="s">
        <v>139</v>
      </c>
      <c r="M65" s="3" t="s">
        <v>204</v>
      </c>
      <c r="N65" s="8" t="s">
        <v>260</v>
      </c>
      <c r="P65">
        <v>42156</v>
      </c>
      <c r="Q65">
        <f>Tableau1[[#This Row],[heur_best]]-P65</f>
        <v>-6615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b 5 5 d 9 5 - f 2 7 c - 4 d 3 5 - b 8 c a - 7 2 a 1 5 d 7 e d 8 b 8 "   x m l n s = " h t t p : / / s c h e m a s . m i c r o s o f t . c o m / D a t a M a s h u p " > A A A A A L w E A A B Q S w M E F A A C A A g A I p l N W i b s 5 + G m A A A A 9 w A A A B I A H A B D b 2 5 m a W c v U G F j a 2 F n Z S 5 4 b W w g o h g A K K A U A A A A A A A A A A A A A A A A A A A A A A A A A A A A h Y 8 9 D o I w A I W v Q r r T H x g E U s p g 4 i S J 0 c S 4 N q V C I x T T F s v d H D y S V x C j q J v j + 9 4 3 v H e / 3 m g x d m 1 w k c a q X u e A Q A w C q U V f K V 3 n Y H D H M A E F o x s u T r y W w S R r m 4 2 2 y k H j 3 D l D y H s P f Q x 7 U 6 M I Y 4 I O 5 X o n G t l x 8 J H V f z l U 2 j q u h Q S M 7 l 9 j W A R J n E K S L F K I K Z o p L Z X + G t E 0 + N n + Q L o c W j c Y y Y 4 m X G 0 p m i N F 7 x P s A V B L A w Q U A A I A C A A i m U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p l N W o K o B 9 + 0 A Q A A 3 A Q A A B M A H A B G b 3 J t d W x h c y 9 T Z W N 0 a W 9 u M S 5 t I K I Y A C i g F A A A A A A A A A A A A A A A A A A A A A A A A A A A A I 1 T y 0 7 j M B T d V + o / X J l N K 0 W R U p a I D Y F Z j j S T C h Y I I d e 5 g I U f k R + I q u o H 9 T v 6 Y 9 g J p X E f t M k i j u / 1 e d m 2 y B z X C q r u W 1 w N B 8 O B f a M G a 5 j S m U D q C 7 g G g W 4 4 g P B U 2 h u G Y e b u k 6 H I S 2 8 M K v e g z f t M 6 / f R e P H 4 l 0 q 8 J p u 1 5 G n 5 W G r l Q t N T 1 k F c k H s q 0 B s w K B t B 2 X q F J A C 2 K / L / G K c w d H g c d W Q Z y U k W 3 + + a 2 T R N 8 d N l C 1 I 5 6 j h 7 n m m v a r I c H 2 c p j t A c E n S K 9 K Y 8 g 3 B y P m F x k v H W U 7 H P O Z 0 3 C F L X / I W v V 1 u 6 q a H K v m g j S y 2 8 V L H L H q K d k G y R Q G f g I q L y c o Z m m U H P 6 X 4 p S T 4 t 9 y T + M b Q 9 W w o N C A p M i z i G h h q o 1 y v B J X d B 1 F Z 7 1 Q j u O t 2 j X Y M Z E K 6 s o 4 q F L Y K 2 0 4 W k 2 k H M 6 W Z + i x 2 i G Z H n 0 P L P a 4 e V m w f c 0 n 6 M o + o N Q F 7 0 4 f J J 8 n d 5 N O T i Z M p n G o 7 J J 1 r a / F x w s U x k T o 6 X L j c l o V 8 5 o 6 I f e 9 n R W r C + a Q y X Y b d t / z x K / Y G d b r s b c x C T S D u E G q 6 9 l n u g K l z + L e h B C Y n t J H S I q 8 m + Q 4 K e C V 4 j V f C z + c H p c M D V b 7 K u v g B Q S w E C L Q A U A A I A C A A i m U 1 a J u z n 4 a Y A A A D 3 A A A A E g A A A A A A A A A A A A A A A A A A A A A A Q 2 9 u Z m l n L 1 B h Y 2 t h Z 2 U u e G 1 s U E s B A i 0 A F A A C A A g A I p l N W g / K 6 a u k A A A A 6 Q A A A B M A A A A A A A A A A A A A A A A A 8 g A A A F t D b 2 5 0 Z W 5 0 X 1 R 5 c G V z X S 5 4 b W x Q S w E C L Q A U A A I A C A A i m U 1 a g q g H 3 7 Q B A A D c B A A A E w A A A A A A A A A A A A A A A A D j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F A A A A A A A A L E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j J m Z T k x Y y 0 2 N T E x L T Q 2 Y 2 U t O D V h M S 0 5 Z T l h N j R h Z T I x N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Y X U x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b n N 0 Y W 5 j Z S B u Y W 1 l J n F 1 b 3 Q 7 L C Z x d W 9 0 O 2 V 1 Y 2 x p Z G V h b i B p b n N 0 Y W 5 j Z S Z x d W 9 0 O y w m c X V v d D t j c F 9 0 a W 1 l J n F 1 b 3 Q 7 L C Z x d W 9 0 O 2 N w X 2 J l c 3 Q m c X V v d D s s J n F 1 b 3 Q 7 Y m N f d G l t Z S Z x d W 9 0 O y w m c X V v d D t i Y 1 9 i Z X N 0 J n F 1 b 3 Q 7 L C Z x d W 9 0 O 2 R 1 Y W x f d G l t Z S Z x d W 9 0 O y w m c X V v d D t k d W F s X 2 J l c 3 Q m c X V v d D s s J n F 1 b 3 Q 7 a G V 1 c l 9 0 a W 1 l J n F 1 b 3 Q 7 L C Z x d W 9 0 O 2 h l d X J f Y m V z d C Z x d W 9 0 O y w m c X V v d D t z d G F 0 a W N f Y m V z d C Z x d W 9 0 O y w m c X V v d D t n Y X A m c X V v d D s s J n F 1 b 3 Q 7 U 3 R h d G l j X 2 J v d W 5 k J n F 1 b 3 Q 7 L C Z x d W 9 0 O 0 J D X 2 J v d W 5 k J n F 1 b 3 Q 7 L C Z x d W 9 0 O 0 R 1 Y W x f Y m 9 1 b m Q m c X V v d D t d I i A v P j x F b n R y e S B U e X B l P S J G a W x s Q 2 9 s d W 1 u V H l w Z X M i I F Z h b H V l P S J z Q m d F Q U F B Q U F B Q U F B Q U F B Q U J R V U Y i I C 8 + P E V u d H J 5 I F R 5 c G U 9 I k Z p b G x M Y X N 0 V X B k Y X R l Z C I g V m F s d W U 9 I m Q y M D I 1 L T A y L T E z V D E 4 O j A 5 O j A 0 L j M w M z E 3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E v Q X V 0 b 1 J l b W 9 2 Z W R D b 2 x 1 b W 5 z M S 5 7 a W 5 z d G F u Y 2 U g b m F t Z S w w f S Z x d W 9 0 O y w m c X V v d D t T Z W N 0 a W 9 u M S 9 U Y W J s Z W F 1 M S 9 B d X R v U m V t b 3 Z l Z E N v b H V t b n M x L n t l d W N s a W R l Y W 4 g a W 5 z d G F u Y 2 U s M X 0 m c X V v d D s s J n F 1 b 3 Q 7 U 2 V j d G l v b j E v V G F i b G V h d T E v Q X V 0 b 1 J l b W 9 2 Z W R D b 2 x 1 b W 5 z M S 5 7 Y 3 B f d G l t Z S w y f S Z x d W 9 0 O y w m c X V v d D t T Z W N 0 a W 9 u M S 9 U Y W J s Z W F 1 M S 9 B d X R v U m V t b 3 Z l Z E N v b H V t b n M x L n t j c F 9 i Z X N 0 L D N 9 J n F 1 b 3 Q 7 L C Z x d W 9 0 O 1 N l Y 3 R p b 2 4 x L 1 R h Y m x l Y X U x L 0 F 1 d G 9 S Z W 1 v d m V k Q 2 9 s d W 1 u c z E u e 2 J j X 3 R p b W U s N H 0 m c X V v d D s s J n F 1 b 3 Q 7 U 2 V j d G l v b j E v V G F i b G V h d T E v Q X V 0 b 1 J l b W 9 2 Z W R D b 2 x 1 b W 5 z M S 5 7 Y m N f Y m V z d C w 1 f S Z x d W 9 0 O y w m c X V v d D t T Z W N 0 a W 9 u M S 9 U Y W J s Z W F 1 M S 9 B d X R v U m V t b 3 Z l Z E N v b H V t b n M x L n t k d W F s X 3 R p b W U s N n 0 m c X V v d D s s J n F 1 b 3 Q 7 U 2 V j d G l v b j E v V G F i b G V h d T E v Q X V 0 b 1 J l b W 9 2 Z W R D b 2 x 1 b W 5 z M S 5 7 Z H V h b F 9 i Z X N 0 L D d 9 J n F 1 b 3 Q 7 L C Z x d W 9 0 O 1 N l Y 3 R p b 2 4 x L 1 R h Y m x l Y X U x L 0 F 1 d G 9 S Z W 1 v d m V k Q 2 9 s d W 1 u c z E u e 2 h l d X J f d G l t Z S w 4 f S Z x d W 9 0 O y w m c X V v d D t T Z W N 0 a W 9 u M S 9 U Y W J s Z W F 1 M S 9 B d X R v U m V t b 3 Z l Z E N v b H V t b n M x L n t o Z X V y X 2 J l c 3 Q s O X 0 m c X V v d D s s J n F 1 b 3 Q 7 U 2 V j d G l v b j E v V G F i b G V h d T E v Q X V 0 b 1 J l b W 9 2 Z W R D b 2 x 1 b W 5 z M S 5 7 c 3 R h d G l j X 2 J l c 3 Q s M T B 9 J n F 1 b 3 Q 7 L C Z x d W 9 0 O 1 N l Y 3 R p b 2 4 x L 1 R h Y m x l Y X U x L 0 F 1 d G 9 S Z W 1 v d m V k Q 2 9 s d W 1 u c z E u e 2 d h c C w x M X 0 m c X V v d D s s J n F 1 b 3 Q 7 U 2 V j d G l v b j E v V G F i b G V h d T E v Q X V 0 b 1 J l b W 9 2 Z W R D b 2 x 1 b W 5 z M S 5 7 U 3 R h d G l j X 2 J v d W 5 k L D E y f S Z x d W 9 0 O y w m c X V v d D t T Z W N 0 a W 9 u M S 9 U Y W J s Z W F 1 M S 9 B d X R v U m V t b 3 Z l Z E N v b H V t b n M x L n t C Q 1 9 i b 3 V u Z C w x M 3 0 m c X V v d D s s J n F 1 b 3 Q 7 U 2 V j d G l v b j E v V G F i b G V h d T E v Q X V 0 b 1 J l b W 9 2 Z W R D b 2 x 1 b W 5 z M S 5 7 R H V h b F 9 i b 3 V u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2 l u c 3 R h b m N l I G 5 h b W U s M H 0 m c X V v d D s s J n F 1 b 3 Q 7 U 2 V j d G l v b j E v V G F i b G V h d T E v Q X V 0 b 1 J l b W 9 2 Z W R D b 2 x 1 b W 5 z M S 5 7 Z X V j b G l k Z W F u I G l u c 3 R h b m N l L D F 9 J n F 1 b 3 Q 7 L C Z x d W 9 0 O 1 N l Y 3 R p b 2 4 x L 1 R h Y m x l Y X U x L 0 F 1 d G 9 S Z W 1 v d m V k Q 2 9 s d W 1 u c z E u e 2 N w X 3 R p b W U s M n 0 m c X V v d D s s J n F 1 b 3 Q 7 U 2 V j d G l v b j E v V G F i b G V h d T E v Q X V 0 b 1 J l b W 9 2 Z W R D b 2 x 1 b W 5 z M S 5 7 Y 3 B f Y m V z d C w z f S Z x d W 9 0 O y w m c X V v d D t T Z W N 0 a W 9 u M S 9 U Y W J s Z W F 1 M S 9 B d X R v U m V t b 3 Z l Z E N v b H V t b n M x L n t i Y 1 9 0 a W 1 l L D R 9 J n F 1 b 3 Q 7 L C Z x d W 9 0 O 1 N l Y 3 R p b 2 4 x L 1 R h Y m x l Y X U x L 0 F 1 d G 9 S Z W 1 v d m V k Q 2 9 s d W 1 u c z E u e 2 J j X 2 J l c 3 Q s N X 0 m c X V v d D s s J n F 1 b 3 Q 7 U 2 V j d G l v b j E v V G F i b G V h d T E v Q X V 0 b 1 J l b W 9 2 Z W R D b 2 x 1 b W 5 z M S 5 7 Z H V h b F 9 0 a W 1 l L D Z 9 J n F 1 b 3 Q 7 L C Z x d W 9 0 O 1 N l Y 3 R p b 2 4 x L 1 R h Y m x l Y X U x L 0 F 1 d G 9 S Z W 1 v d m V k Q 2 9 s d W 1 u c z E u e 2 R 1 Y W x f Y m V z d C w 3 f S Z x d W 9 0 O y w m c X V v d D t T Z W N 0 a W 9 u M S 9 U Y W J s Z W F 1 M S 9 B d X R v U m V t b 3 Z l Z E N v b H V t b n M x L n t o Z X V y X 3 R p b W U s O H 0 m c X V v d D s s J n F 1 b 3 Q 7 U 2 V j d G l v b j E v V G F i b G V h d T E v Q X V 0 b 1 J l b W 9 2 Z W R D b 2 x 1 b W 5 z M S 5 7 a G V 1 c l 9 i Z X N 0 L D l 9 J n F 1 b 3 Q 7 L C Z x d W 9 0 O 1 N l Y 3 R p b 2 4 x L 1 R h Y m x l Y X U x L 0 F 1 d G 9 S Z W 1 v d m V k Q 2 9 s d W 1 u c z E u e 3 N 0 Y X R p Y 1 9 i Z X N 0 L D E w f S Z x d W 9 0 O y w m c X V v d D t T Z W N 0 a W 9 u M S 9 U Y W J s Z W F 1 M S 9 B d X R v U m V t b 3 Z l Z E N v b H V t b n M x L n t n Y X A s M T F 9 J n F 1 b 3 Q 7 L C Z x d W 9 0 O 1 N l Y 3 R p b 2 4 x L 1 R h Y m x l Y X U x L 0 F 1 d G 9 S Z W 1 v d m V k Q 2 9 s d W 1 u c z E u e 1 N 0 Y X R p Y 1 9 i b 3 V u Z C w x M n 0 m c X V v d D s s J n F 1 b 3 Q 7 U 2 V j d G l v b j E v V G F i b G V h d T E v Q X V 0 b 1 J l b W 9 2 Z W R D b 2 x 1 b W 5 z M S 5 7 Q k N f Y m 9 1 b m Q s M T N 9 J n F 1 b 3 Q 7 L C Z x d W 9 0 O 1 N l Y 3 R p b 2 4 x L 1 R h Y m x l Y X U x L 0 F 1 d G 9 S Z W 1 v d m V k Q 2 9 s d W 1 u c z E u e 0 R 1 Y W x f Y m 9 1 b m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Z h b G V 1 c i U y M H J l b X B s Y W M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Z h b G V 1 c i U y M H J l b X B s Y W M l Q z M l Q T l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D b 2 x v b m 5 l c y U y M H J l b m 9 t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8 T j X w l m f l G p t 4 u z 1 M 7 u x 8 A A A A A A g A A A A A A E G Y A A A A B A A A g A A A A c 6 d g t M K m 4 C M l s Q r w + b B L D Q 3 F m b 3 d 0 Z 9 3 u l 9 T P F 5 l f L Q A A A A A D o A A A A A C A A A g A A A A Z m t i L U v T P G k B 8 7 0 G a D P D c E H V O N G e K W D U M v E t C O V 2 9 U V Q A A A A g x + r g o C h W T a q A B s c X r J 6 R l 7 R s + q 0 7 5 g e i C T v U n K m J 1 c H Y j j Q a i T l E s 5 I z j d b 4 8 n T A p g Y I 0 3 s z 4 g P i u l t c r g 6 t Q r 2 R s M S Q i r w F K 0 s r t O D 4 u N A A A A A 0 m P r J F a P g H W R Y 2 1 J + R 2 4 A C D d L o C j f K Q j h Q U W 6 z Z Z Y x Q R h W 9 L N e W D i q F y C 0 r Y x v Q d U 8 D l j c l 8 t C 0 s y f A 0 A D 6 7 1 Q = = < / D a t a M a s h u p > 
</file>

<file path=customXml/itemProps1.xml><?xml version="1.0" encoding="utf-8"?>
<ds:datastoreItem xmlns:ds="http://schemas.openxmlformats.org/officeDocument/2006/customXml" ds:itemID="{B3018568-AD90-4A9C-8658-1DB16EA4A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Tableau1</vt:lpstr>
      <vt:lpstr>euclidean_false</vt:lpstr>
      <vt:lpstr>euclidean_true</vt:lpstr>
      <vt:lpstr>Résultats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Michaël LAPORTE</cp:lastModifiedBy>
  <dcterms:created xsi:type="dcterms:W3CDTF">2018-05-22T02:41:32Z</dcterms:created>
  <dcterms:modified xsi:type="dcterms:W3CDTF">2025-02-13T18:43:13Z</dcterms:modified>
</cp:coreProperties>
</file>